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E:\Documents2018\RAZNO\NABAVA- VODOVODNE CIJEVI\2022\"/>
    </mc:Choice>
  </mc:AlternateContent>
  <xr:revisionPtr revIDLastSave="0" documentId="13_ncr:1_{5A47CA2D-7CFE-4AE1-B2B8-FAF819DF461E}" xr6:coauthVersionLast="47" xr6:coauthVersionMax="47" xr10:uidLastSave="{00000000-0000-0000-0000-000000000000}"/>
  <bookViews>
    <workbookView xWindow="2340" yWindow="15" windowWidth="13950" windowHeight="15585" xr2:uid="{00000000-000D-0000-FFFF-FFFF00000000}"/>
  </bookViews>
  <sheets>
    <sheet name="vodovodne cijevi" sheetId="10" r:id="rId1"/>
    <sheet name="Investicije_2018-po novom" sheetId="6" state="hidden" r:id="rId2"/>
    <sheet name="Plan nabave RJ_2018" sheetId="7" state="hidden" r:id="rId3"/>
  </sheets>
  <definedNames>
    <definedName name="_xlnm.Print_Area" localSheetId="1">'Investicije_2018-po novom'!$A$1:$G$134</definedName>
    <definedName name="_xlnm.Print_Area" localSheetId="2">'Plan nabave RJ_2018'!$A$1:$C$22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0" l="1"/>
  <c r="E9" i="10"/>
  <c r="E12" i="10" l="1"/>
  <c r="E14" i="10" l="1"/>
  <c r="E13" i="10"/>
  <c r="C19" i="7" l="1"/>
  <c r="E128" i="6" l="1"/>
  <c r="F58" i="6"/>
  <c r="E129" i="6" s="1"/>
  <c r="F57" i="6"/>
  <c r="E57" i="6"/>
  <c r="G128" i="6" s="1"/>
  <c r="D57" i="6"/>
  <c r="D128" i="6" s="1"/>
  <c r="C57" i="6"/>
  <c r="C128" i="6" s="1"/>
  <c r="E24" i="6" l="1"/>
  <c r="F24" i="6" s="1"/>
  <c r="E20" i="6"/>
  <c r="F20" i="6" s="1"/>
  <c r="E22" i="6"/>
  <c r="F22" i="6" s="1"/>
  <c r="C43" i="6"/>
  <c r="C108" i="6"/>
  <c r="F77" i="6"/>
  <c r="D28" i="6" l="1"/>
  <c r="D124" i="6" s="1"/>
  <c r="E28" i="6"/>
  <c r="G124" i="6" s="1"/>
  <c r="F28" i="6"/>
  <c r="C28" i="6"/>
  <c r="C124" i="6" s="1"/>
  <c r="E131" i="6"/>
  <c r="E127" i="6"/>
  <c r="E124" i="6"/>
  <c r="F108" i="6"/>
  <c r="F130" i="6" s="1"/>
  <c r="F132" i="6" s="1"/>
  <c r="E108" i="6"/>
  <c r="E130" i="6" s="1"/>
  <c r="D108" i="6"/>
  <c r="D130" i="6" s="1"/>
  <c r="C130" i="6"/>
  <c r="E126" i="6"/>
  <c r="E77" i="6"/>
  <c r="C67" i="6"/>
  <c r="D65" i="6"/>
  <c r="F43" i="6"/>
  <c r="E43" i="6"/>
  <c r="D35" i="6"/>
  <c r="D43" i="6" s="1"/>
  <c r="F14" i="6"/>
  <c r="F13" i="6"/>
  <c r="D13" i="6"/>
  <c r="C13" i="6"/>
  <c r="E11" i="6"/>
  <c r="E13" i="6" s="1"/>
  <c r="G122" i="6" s="1"/>
  <c r="D77" i="6" l="1"/>
  <c r="D126" i="6" s="1"/>
  <c r="C77" i="6"/>
  <c r="C126" i="6" s="1"/>
  <c r="G132" i="6"/>
  <c r="C46" i="6"/>
  <c r="C122" i="6"/>
  <c r="E125" i="6"/>
  <c r="E133" i="6" s="1"/>
  <c r="F46" i="6"/>
  <c r="E122" i="6"/>
  <c r="E132" i="6" s="1"/>
  <c r="E46" i="6"/>
  <c r="D46" i="6"/>
  <c r="D122" i="6"/>
  <c r="C132" i="6" l="1"/>
  <c r="D132" i="6"/>
  <c r="F4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Helena Kralj Brlek</author>
  </authors>
  <commentList>
    <comment ref="C55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Helena Kralj Brlek:</t>
        </r>
        <r>
          <rPr>
            <sz val="9"/>
            <color indexed="81"/>
            <rFont val="Segoe UI"/>
            <family val="2"/>
            <charset val="238"/>
          </rPr>
          <t xml:space="preserve">
Općina Žabno treba javiti iznos</t>
        </r>
      </text>
    </comment>
  </commentList>
</comments>
</file>

<file path=xl/sharedStrings.xml><?xml version="1.0" encoding="utf-8"?>
<sst xmlns="http://schemas.openxmlformats.org/spreadsheetml/2006/main" count="204" uniqueCount="103">
  <si>
    <t>Naziv</t>
  </si>
  <si>
    <t>Izvođač</t>
  </si>
  <si>
    <t>Vlastita</t>
  </si>
  <si>
    <t>Hrvatske vode</t>
  </si>
  <si>
    <t>Proračun Grada</t>
  </si>
  <si>
    <t>Proračun Općina</t>
  </si>
  <si>
    <t>Napomena</t>
  </si>
  <si>
    <t>1.</t>
  </si>
  <si>
    <t>Komunalno poduzeće d.o.o.</t>
  </si>
  <si>
    <t>2.</t>
  </si>
  <si>
    <t>3.</t>
  </si>
  <si>
    <t xml:space="preserve"> </t>
  </si>
  <si>
    <t>Javna nabava</t>
  </si>
  <si>
    <t>4.</t>
  </si>
  <si>
    <t xml:space="preserve">  </t>
  </si>
  <si>
    <t>5.</t>
  </si>
  <si>
    <t>6.</t>
  </si>
  <si>
    <t>Vodoopskrba - rekonstrukcija:  UKUPNO</t>
  </si>
  <si>
    <t>Vodoopskrba:  SVEUKUPNO</t>
  </si>
  <si>
    <t>OSTALE INVESTICIJSKE AKTIVNOSTI</t>
  </si>
  <si>
    <t>FZOEU</t>
  </si>
  <si>
    <t>Centar ponovne uporabe</t>
  </si>
  <si>
    <t>Izrada Glavnog projekta novog dijela Gradskog groblja</t>
  </si>
  <si>
    <t xml:space="preserve">Ostale nespomenute investicijske aktivnosti </t>
  </si>
  <si>
    <t>Ostale investicije:    UKUPNO</t>
  </si>
  <si>
    <t>Ostale investicije</t>
  </si>
  <si>
    <t>Izgradnja precrpne stanice Apatovec</t>
  </si>
  <si>
    <t>Prema Zakonu o vodama NN 56/13, članak 26. stavak 3.- gradnja i održavanje komunalnih vodnih građevina provodi se prema Planu koji donosi Skupština isporučitelja vodnih usluga</t>
  </si>
  <si>
    <t>INVESTICIJSKE AKTIVNOSTI KOMUNALNOG PODUZEĆA d.o.o. KRIŽEVCI ZA 2018. GODINU</t>
  </si>
  <si>
    <t>Plan gradnje i održavanja komunalnih vodnih građevina za 2018.  godinu</t>
  </si>
  <si>
    <t>Plan 2018.</t>
  </si>
  <si>
    <t>Rekonstrukcija vodovodne mreže i  priključaka u Cvjetnoj ulici; D=140 m</t>
  </si>
  <si>
    <t>Izvori sredstava Plana za 2018. godinu</t>
  </si>
  <si>
    <t>Rekonstrukcija kanalizacijske mreže i kanalizacijskih priključaka u Cvjetnoj ulici; D=140 m</t>
  </si>
  <si>
    <t>Izgradnja rubnika na dijelu staza na Gradskom groblju u Križevcima; D=500 m</t>
  </si>
  <si>
    <t>Nastavak izgradnje izdvojenog pogona u Cubincu, 2. faza</t>
  </si>
  <si>
    <t>Jednostavna nabava</t>
  </si>
  <si>
    <t>Rekonstrukcija vodovodne mreže i  priključaka-raskrižje Ulica branitelja Hrvatske - F. Supila - T. Smičiklasa; D=312 m; (kod Wood-a)</t>
  </si>
  <si>
    <t>Rekonstrukcija kanalizacijske mreže i kanalizacijskih priključaka (raskrižje Ulica hrvatskih Branitelja-Ulica F. Supila-Ulica T. Smičiklasa); D=220 m</t>
  </si>
  <si>
    <t>Rekonstrukcija vodovodne mreže i  priključaka u Frankopanskoj ulici, Zvonimirova,T. Sermagea; A. Šenoe D=675 m</t>
  </si>
  <si>
    <t>VODOOPSKRBA - GRAD KRIŽEVCI - izgradnja</t>
  </si>
  <si>
    <t>VODOOPSKRBA - OPĆINE - izgradnja</t>
  </si>
  <si>
    <t>Grad Križevci - Vodoopskrba - izgradnja:  UKUPNO</t>
  </si>
  <si>
    <t>Općine - Vodoopskrba - izgradnja:  UKUPNO</t>
  </si>
  <si>
    <t>VODOOPSKRBA - GRAD KRIŽEVCI - rekonstrukcija</t>
  </si>
  <si>
    <t>ODVODNJA - GRAD KRIŽEVCI - rekonstrukcija</t>
  </si>
  <si>
    <t xml:space="preserve">GRAD KRIŽEVCI - Odvodnja:  SVEUKUPNO </t>
  </si>
  <si>
    <t>Vodoopskrba - Grad Križevci</t>
  </si>
  <si>
    <t>Vodoopskrba - Općine</t>
  </si>
  <si>
    <t>Rekapitulacija investicija Komunalnog poduzeća d.o.o. Križevci za 2018. godinu</t>
  </si>
  <si>
    <t>SVEUKUPNO:</t>
  </si>
  <si>
    <t>Elektronički sustav naplate odvoza otpada po stvarno preuzetoj količini</t>
  </si>
  <si>
    <t>Izvanredni radovi na uređenju reciklažnog dvorišta</t>
  </si>
  <si>
    <t>Izgradnja produžetka hale sortirnice</t>
  </si>
  <si>
    <t>Oprema za proširenje sortirnice</t>
  </si>
  <si>
    <t>7.</t>
  </si>
  <si>
    <t>8.</t>
  </si>
  <si>
    <t>9.</t>
  </si>
  <si>
    <t>10.</t>
  </si>
  <si>
    <t>Općina Sveti Ivan Žabno</t>
  </si>
  <si>
    <t>Općina Gornja Rijeka</t>
  </si>
  <si>
    <t>Općina Sveti Petar Orehovec</t>
  </si>
  <si>
    <t>Općina Kalnik</t>
  </si>
  <si>
    <r>
      <t>Izgradnja</t>
    </r>
    <r>
      <rPr>
        <sz val="12"/>
        <color theme="1"/>
        <rFont val="Arial"/>
        <family val="2"/>
        <charset val="238"/>
      </rPr>
      <t xml:space="preserve"> ograde i</t>
    </r>
    <r>
      <rPr>
        <sz val="12"/>
        <color rgb="FFFF0000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 xml:space="preserve"> nadstrešnice za komunalnu opremu na Gradskom groblju</t>
    </r>
  </si>
  <si>
    <t>Rekonstrukcija kanalizacijske mreže i  priključaka u Frankopanskoj ulici, Zvonimirova,T. Sermagea; A. Šenoe; D= 750 m</t>
  </si>
  <si>
    <t>Redni</t>
  </si>
  <si>
    <t>broj</t>
  </si>
  <si>
    <t>11.</t>
  </si>
  <si>
    <t>Informatička oprema</t>
  </si>
  <si>
    <t>za 2018. godinu iz vlastitih sredstava</t>
  </si>
  <si>
    <t>Teretno vozilo</t>
  </si>
  <si>
    <t>Trimer- leđni</t>
  </si>
  <si>
    <t>Detektor metala</t>
  </si>
  <si>
    <t>Rekonstrukcija prepumpne stanice - HS Potočka</t>
  </si>
  <si>
    <t>Izmještanje kanalizacijske mreže u Ulici Slavka Kolara, D= 160 m</t>
  </si>
  <si>
    <t>Fekalna pumpa u Koruškoj - rekonstrukcija u suhu prepumpnu stanicu</t>
  </si>
  <si>
    <t>Dozirna pumpa za kloriranje- PS Brezovljani</t>
  </si>
  <si>
    <t>Forrmiranje zona na vodovodnoj mreži zbog praćenja kvarova i gubitaka</t>
  </si>
  <si>
    <t>Rekonstrukcija kanalizacijske mreže i  priključaka križanje Koprivnička - bana J. Jelačića; D= 143 m</t>
  </si>
  <si>
    <t>ODVODNJA - OPĆINE - izgradnja</t>
  </si>
  <si>
    <t>OPĆINE - Odvodnja - izgradnja:  UKUPNO</t>
  </si>
  <si>
    <t>Izgradnja kanalizacije Sv.I. Žabno - Lanište - Križevačka - Braće Radića- Kolodvorska + pročistač</t>
  </si>
  <si>
    <t>Izgradnja kanalizacije Sv.I. Žabno -Voćarska ulica</t>
  </si>
  <si>
    <t>Odvodnja- Grad Križevci</t>
  </si>
  <si>
    <t>Odvodnja- Općine</t>
  </si>
  <si>
    <t>Plana nabave Vodnih usluga d.o.o. Križevci</t>
  </si>
  <si>
    <t>Poslovni informacijski program</t>
  </si>
  <si>
    <t>Potopna pumpa za crpilište Trstenik</t>
  </si>
  <si>
    <t>Vodne usluge d.o.o.</t>
  </si>
  <si>
    <t>Opis materijala</t>
  </si>
  <si>
    <t>jedinična cijena</t>
  </si>
  <si>
    <t>ukupno</t>
  </si>
  <si>
    <t>Vodovodne cijevi - palice-   DN 110 mm, PN 10</t>
  </si>
  <si>
    <t>Vodovodne cijevi - palice-   DN 160 mm, PN 10</t>
  </si>
  <si>
    <t>Ukupno:</t>
  </si>
  <si>
    <t>količina ( m´)</t>
  </si>
  <si>
    <t>TROŠKOVNIK</t>
  </si>
  <si>
    <t>Križevci</t>
  </si>
  <si>
    <t>Datum, ___________________</t>
  </si>
  <si>
    <t>Ponuditelj: ________________</t>
  </si>
  <si>
    <t>PDV :</t>
  </si>
  <si>
    <t>Sveukupno sa PDV-om:</t>
  </si>
  <si>
    <t>napomena: cijevi isporučiti duljine 14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</si>
</sst>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;[Red]#,##0"/>
  </numFmts>
  <fonts count="3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5.4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3"/>
      <name val="Arial"/>
      <family val="2"/>
      <charset val="238"/>
    </font>
    <font>
      <sz val="12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sz val="13"/>
      <name val="Arial"/>
      <family val="2"/>
      <charset val="238"/>
    </font>
    <font>
      <b/>
      <i/>
      <sz val="16"/>
      <color theme="0"/>
      <name val="Arial"/>
      <family val="2"/>
      <charset val="238"/>
    </font>
    <font>
      <sz val="13"/>
      <color theme="0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3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5"/>
      <name val="Arial"/>
      <family val="2"/>
      <charset val="238"/>
    </font>
    <font>
      <b/>
      <i/>
      <sz val="18"/>
      <name val="Arial"/>
      <family val="2"/>
      <charset val="238"/>
    </font>
    <font>
      <sz val="30"/>
      <name val="Arial"/>
      <family val="2"/>
      <charset val="238"/>
    </font>
    <font>
      <b/>
      <sz val="18.5"/>
      <name val="Arial"/>
      <family val="2"/>
      <charset val="238"/>
    </font>
    <font>
      <b/>
      <sz val="19.5"/>
      <name val="Arial"/>
      <family val="2"/>
      <charset val="238"/>
    </font>
    <font>
      <b/>
      <sz val="13"/>
      <color rgb="FF00B050"/>
      <name val="Arial"/>
      <family val="2"/>
      <charset val="238"/>
    </font>
    <font>
      <sz val="12"/>
      <color rgb="FF00B050"/>
      <name val="Arial"/>
      <family val="2"/>
      <charset val="238"/>
    </font>
    <font>
      <b/>
      <sz val="13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1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3" fillId="0" borderId="0"/>
    <xf numFmtId="164" fontId="1" fillId="0" borderId="0" applyFont="0" applyFill="0" applyBorder="0" applyAlignment="0" applyProtection="0"/>
    <xf numFmtId="0" fontId="1" fillId="0" borderId="0"/>
  </cellStyleXfs>
  <cellXfs count="323">
    <xf numFmtId="0" fontId="0" fillId="0" borderId="0" xfId="0"/>
    <xf numFmtId="0" fontId="1" fillId="0" borderId="0" xfId="0" applyFont="1"/>
    <xf numFmtId="0" fontId="1" fillId="3" borderId="0" xfId="0" applyFont="1" applyFill="1"/>
    <xf numFmtId="0" fontId="7" fillId="0" borderId="0" xfId="0" applyFont="1"/>
    <xf numFmtId="0" fontId="6" fillId="0" borderId="12" xfId="0" applyFont="1" applyBorder="1" applyAlignment="1">
      <alignment horizontal="center" vertical="center" wrapText="1"/>
    </xf>
    <xf numFmtId="165" fontId="11" fillId="5" borderId="24" xfId="0" applyNumberFormat="1" applyFont="1" applyFill="1" applyBorder="1" applyAlignment="1">
      <alignment vertical="center"/>
    </xf>
    <xf numFmtId="165" fontId="11" fillId="5" borderId="28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165" fontId="14" fillId="3" borderId="0" xfId="0" applyNumberFormat="1" applyFont="1" applyFill="1" applyBorder="1" applyAlignment="1">
      <alignment horizontal="right" vertical="center"/>
    </xf>
    <xf numFmtId="165" fontId="14" fillId="3" borderId="0" xfId="0" applyNumberFormat="1" applyFont="1" applyFill="1" applyBorder="1" applyAlignment="1">
      <alignment vertical="center"/>
    </xf>
    <xf numFmtId="0" fontId="15" fillId="3" borderId="0" xfId="0" applyFont="1" applyFill="1"/>
    <xf numFmtId="0" fontId="10" fillId="0" borderId="0" xfId="0" applyFont="1" applyAlignment="1">
      <alignment vertical="center"/>
    </xf>
    <xf numFmtId="0" fontId="16" fillId="0" borderId="0" xfId="0" applyFont="1"/>
    <xf numFmtId="165" fontId="17" fillId="7" borderId="24" xfId="0" applyNumberFormat="1" applyFont="1" applyFill="1" applyBorder="1" applyAlignment="1">
      <alignment vertical="center"/>
    </xf>
    <xf numFmtId="165" fontId="17" fillId="7" borderId="28" xfId="0" applyNumberFormat="1" applyFont="1" applyFill="1" applyBorder="1" applyAlignment="1">
      <alignment vertical="center"/>
    </xf>
    <xf numFmtId="165" fontId="11" fillId="5" borderId="2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65" fontId="11" fillId="5" borderId="29" xfId="0" applyNumberFormat="1" applyFont="1" applyFill="1" applyBorder="1" applyAlignment="1">
      <alignment horizontal="right" vertical="center"/>
    </xf>
    <xf numFmtId="0" fontId="4" fillId="0" borderId="0" xfId="0" applyFont="1"/>
    <xf numFmtId="0" fontId="11" fillId="3" borderId="0" xfId="0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right" vertical="center"/>
    </xf>
    <xf numFmtId="165" fontId="11" fillId="3" borderId="0" xfId="0" applyNumberFormat="1" applyFont="1" applyFill="1" applyBorder="1" applyAlignment="1">
      <alignment vertical="center"/>
    </xf>
    <xf numFmtId="0" fontId="4" fillId="3" borderId="0" xfId="0" applyFont="1" applyFill="1" applyBorder="1"/>
    <xf numFmtId="0" fontId="6" fillId="0" borderId="0" xfId="0" applyFont="1"/>
    <xf numFmtId="0" fontId="8" fillId="0" borderId="0" xfId="0" applyFont="1"/>
    <xf numFmtId="0" fontId="4" fillId="3" borderId="0" xfId="0" applyFont="1" applyFill="1"/>
    <xf numFmtId="0" fontId="20" fillId="3" borderId="0" xfId="0" applyFont="1" applyFill="1"/>
    <xf numFmtId="0" fontId="11" fillId="3" borderId="0" xfId="0" applyFont="1" applyFill="1" applyBorder="1" applyAlignment="1">
      <alignment horizontal="right"/>
    </xf>
    <xf numFmtId="0" fontId="13" fillId="0" borderId="0" xfId="0" applyFont="1"/>
    <xf numFmtId="0" fontId="14" fillId="3" borderId="0" xfId="0" applyFont="1" applyFill="1" applyBorder="1" applyAlignment="1">
      <alignment horizontal="right"/>
    </xf>
    <xf numFmtId="165" fontId="18" fillId="6" borderId="9" xfId="0" applyNumberFormat="1" applyFont="1" applyFill="1" applyBorder="1" applyAlignment="1">
      <alignment horizontal="center" vertical="center"/>
    </xf>
    <xf numFmtId="165" fontId="11" fillId="6" borderId="9" xfId="0" applyNumberFormat="1" applyFont="1" applyFill="1" applyBorder="1" applyAlignment="1">
      <alignment vertical="center"/>
    </xf>
    <xf numFmtId="165" fontId="11" fillId="3" borderId="9" xfId="0" applyNumberFormat="1" applyFont="1" applyFill="1" applyBorder="1" applyAlignment="1">
      <alignment vertical="center"/>
    </xf>
    <xf numFmtId="165" fontId="11" fillId="6" borderId="28" xfId="0" applyNumberFormat="1" applyFont="1" applyFill="1" applyBorder="1" applyAlignment="1">
      <alignment vertical="center"/>
    </xf>
    <xf numFmtId="165" fontId="22" fillId="8" borderId="24" xfId="0" applyNumberFormat="1" applyFont="1" applyFill="1" applyBorder="1" applyAlignment="1">
      <alignment vertical="center"/>
    </xf>
    <xf numFmtId="165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/>
    </xf>
    <xf numFmtId="0" fontId="5" fillId="0" borderId="0" xfId="0" applyFont="1"/>
    <xf numFmtId="0" fontId="6" fillId="0" borderId="9" xfId="0" applyFont="1" applyBorder="1" applyAlignment="1">
      <alignment horizontal="center" vertical="center" wrapText="1"/>
    </xf>
    <xf numFmtId="165" fontId="29" fillId="3" borderId="9" xfId="0" applyNumberFormat="1" applyFont="1" applyFill="1" applyBorder="1" applyAlignment="1">
      <alignment vertical="center"/>
    </xf>
    <xf numFmtId="165" fontId="29" fillId="3" borderId="6" xfId="0" applyNumberFormat="1" applyFont="1" applyFill="1" applyBorder="1" applyAlignment="1">
      <alignment vertical="center"/>
    </xf>
    <xf numFmtId="165" fontId="29" fillId="0" borderId="9" xfId="0" applyNumberFormat="1" applyFont="1" applyFill="1" applyBorder="1" applyAlignment="1">
      <alignment vertical="center"/>
    </xf>
    <xf numFmtId="0" fontId="30" fillId="0" borderId="0" xfId="0" applyFont="1"/>
    <xf numFmtId="165" fontId="29" fillId="0" borderId="6" xfId="0" applyNumberFormat="1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0" fontId="20" fillId="0" borderId="0" xfId="0" applyFont="1"/>
    <xf numFmtId="0" fontId="18" fillId="3" borderId="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/>
    </xf>
    <xf numFmtId="165" fontId="11" fillId="3" borderId="6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65" fontId="22" fillId="8" borderId="28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horizontal="center" vertical="center"/>
    </xf>
    <xf numFmtId="165" fontId="17" fillId="3" borderId="0" xfId="0" applyNumberFormat="1" applyFont="1" applyFill="1" applyBorder="1" applyAlignment="1">
      <alignment horizontal="right" vertical="center"/>
    </xf>
    <xf numFmtId="165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horizontal="right"/>
    </xf>
    <xf numFmtId="165" fontId="29" fillId="0" borderId="28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3" borderId="51" xfId="0" applyFont="1" applyFill="1" applyBorder="1" applyAlignment="1">
      <alignment horizontal="center" vertical="center"/>
    </xf>
    <xf numFmtId="0" fontId="1" fillId="0" borderId="0" xfId="1"/>
    <xf numFmtId="0" fontId="1" fillId="6" borderId="0" xfId="1" applyFill="1"/>
    <xf numFmtId="0" fontId="6" fillId="6" borderId="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165" fontId="29" fillId="3" borderId="10" xfId="0" applyNumberFormat="1" applyFont="1" applyFill="1" applyBorder="1" applyAlignment="1">
      <alignment horizontal="right" vertical="center"/>
    </xf>
    <xf numFmtId="0" fontId="0" fillId="3" borderId="20" xfId="1" applyFont="1" applyFill="1" applyBorder="1" applyAlignment="1">
      <alignment horizontal="center" vertical="center"/>
    </xf>
    <xf numFmtId="0" fontId="0" fillId="3" borderId="6" xfId="2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165" fontId="29" fillId="0" borderId="6" xfId="0" applyNumberFormat="1" applyFont="1" applyFill="1" applyBorder="1" applyAlignment="1">
      <alignment vertical="center"/>
    </xf>
    <xf numFmtId="165" fontId="11" fillId="3" borderId="6" xfId="0" applyNumberFormat="1" applyFont="1" applyFill="1" applyBorder="1" applyAlignment="1">
      <alignment vertical="center"/>
    </xf>
    <xf numFmtId="165" fontId="7" fillId="3" borderId="12" xfId="1" applyNumberFormat="1" applyFont="1" applyFill="1" applyBorder="1" applyAlignment="1">
      <alignment horizontal="right" vertical="center"/>
    </xf>
    <xf numFmtId="0" fontId="8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164" fontId="0" fillId="0" borderId="0" xfId="3" applyFont="1"/>
    <xf numFmtId="4" fontId="0" fillId="0" borderId="0" xfId="0" applyNumberFormat="1"/>
    <xf numFmtId="0" fontId="7" fillId="0" borderId="14" xfId="0" applyFont="1" applyBorder="1" applyAlignment="1">
      <alignment horizontal="left" vertical="center"/>
    </xf>
    <xf numFmtId="164" fontId="7" fillId="0" borderId="14" xfId="3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4" fontId="0" fillId="0" borderId="9" xfId="0" applyNumberFormat="1" applyBorder="1" applyAlignment="1">
      <alignment horizontal="center" vertical="center"/>
    </xf>
    <xf numFmtId="164" fontId="7" fillId="0" borderId="14" xfId="3" applyFont="1" applyBorder="1" applyAlignment="1">
      <alignment horizontal="center" vertical="center" wrapText="1"/>
    </xf>
    <xf numFmtId="4" fontId="0" fillId="0" borderId="55" xfId="0" applyNumberFormat="1" applyBorder="1"/>
    <xf numFmtId="0" fontId="6" fillId="0" borderId="0" xfId="0" applyFont="1" applyAlignment="1">
      <alignment horizontal="right"/>
    </xf>
    <xf numFmtId="4" fontId="0" fillId="0" borderId="32" xfId="0" applyNumberFormat="1" applyBorder="1"/>
    <xf numFmtId="0" fontId="37" fillId="0" borderId="0" xfId="0" applyFont="1" applyFill="1" applyBorder="1"/>
    <xf numFmtId="3" fontId="37" fillId="0" borderId="9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9" fillId="3" borderId="13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165" fontId="28" fillId="0" borderId="14" xfId="0" applyNumberFormat="1" applyFont="1" applyFill="1" applyBorder="1" applyAlignment="1">
      <alignment horizontal="right" vertical="center"/>
    </xf>
    <xf numFmtId="165" fontId="28" fillId="0" borderId="6" xfId="0" applyNumberFormat="1" applyFont="1" applyFill="1" applyBorder="1" applyAlignment="1">
      <alignment horizontal="right" vertical="center"/>
    </xf>
    <xf numFmtId="3" fontId="29" fillId="3" borderId="14" xfId="0" applyNumberFormat="1" applyFont="1" applyFill="1" applyBorder="1" applyAlignment="1">
      <alignment horizontal="right" vertical="center"/>
    </xf>
    <xf numFmtId="3" fontId="29" fillId="3" borderId="6" xfId="0" applyNumberFormat="1" applyFont="1" applyFill="1" applyBorder="1" applyAlignment="1">
      <alignment horizontal="right" vertical="center"/>
    </xf>
    <xf numFmtId="165" fontId="29" fillId="3" borderId="10" xfId="0" applyNumberFormat="1" applyFont="1" applyFill="1" applyBorder="1" applyAlignment="1">
      <alignment horizontal="center" vertical="center"/>
    </xf>
    <xf numFmtId="165" fontId="29" fillId="3" borderId="28" xfId="0" applyNumberFormat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165" fontId="28" fillId="3" borderId="14" xfId="0" applyNumberFormat="1" applyFont="1" applyFill="1" applyBorder="1" applyAlignment="1">
      <alignment horizontal="right" vertical="center"/>
    </xf>
    <xf numFmtId="165" fontId="28" fillId="3" borderId="6" xfId="0" applyNumberFormat="1" applyFont="1" applyFill="1" applyBorder="1" applyAlignment="1">
      <alignment horizontal="right" vertical="center"/>
    </xf>
    <xf numFmtId="165" fontId="29" fillId="3" borderId="14" xfId="0" applyNumberFormat="1" applyFont="1" applyFill="1" applyBorder="1" applyAlignment="1">
      <alignment horizontal="center" vertical="center"/>
    </xf>
    <xf numFmtId="165" fontId="29" fillId="3" borderId="6" xfId="0" applyNumberFormat="1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165" fontId="9" fillId="0" borderId="14" xfId="0" applyNumberFormat="1" applyFont="1" applyFill="1" applyBorder="1" applyAlignment="1">
      <alignment vertical="center"/>
    </xf>
    <xf numFmtId="165" fontId="9" fillId="0" borderId="6" xfId="0" applyNumberFormat="1" applyFont="1" applyFill="1" applyBorder="1" applyAlignment="1">
      <alignment vertical="center"/>
    </xf>
    <xf numFmtId="165" fontId="10" fillId="0" borderId="19" xfId="0" applyNumberFormat="1" applyFont="1" applyFill="1" applyBorder="1" applyAlignment="1">
      <alignment horizontal="right" vertical="center"/>
    </xf>
    <xf numFmtId="165" fontId="10" fillId="0" borderId="18" xfId="0" applyNumberFormat="1" applyFont="1" applyFill="1" applyBorder="1" applyAlignment="1">
      <alignment horizontal="right" vertical="center"/>
    </xf>
    <xf numFmtId="165" fontId="10" fillId="3" borderId="14" xfId="0" applyNumberFormat="1" applyFont="1" applyFill="1" applyBorder="1" applyAlignment="1">
      <alignment horizontal="right" vertical="center"/>
    </xf>
    <xf numFmtId="165" fontId="10" fillId="3" borderId="6" xfId="0" applyNumberFormat="1" applyFont="1" applyFill="1" applyBorder="1" applyAlignment="1">
      <alignment horizontal="right" vertical="center"/>
    </xf>
    <xf numFmtId="0" fontId="29" fillId="0" borderId="14" xfId="0" applyFont="1" applyFill="1" applyBorder="1" applyAlignment="1">
      <alignment horizontal="left" vertical="center" wrapText="1"/>
    </xf>
    <xf numFmtId="165" fontId="28" fillId="0" borderId="14" xfId="0" applyNumberFormat="1" applyFont="1" applyFill="1" applyBorder="1" applyAlignment="1">
      <alignment vertical="center"/>
    </xf>
    <xf numFmtId="165" fontId="28" fillId="0" borderId="6" xfId="0" applyNumberFormat="1" applyFont="1" applyFill="1" applyBorder="1" applyAlignment="1">
      <alignment vertical="center"/>
    </xf>
    <xf numFmtId="165" fontId="29" fillId="0" borderId="19" xfId="0" applyNumberFormat="1" applyFont="1" applyFill="1" applyBorder="1" applyAlignment="1">
      <alignment horizontal="right" vertical="center"/>
    </xf>
    <xf numFmtId="165" fontId="29" fillId="0" borderId="18" xfId="0" applyNumberFormat="1" applyFont="1" applyFill="1" applyBorder="1" applyAlignment="1">
      <alignment horizontal="right" vertical="center"/>
    </xf>
    <xf numFmtId="165" fontId="29" fillId="3" borderId="14" xfId="0" applyNumberFormat="1" applyFont="1" applyFill="1" applyBorder="1" applyAlignment="1">
      <alignment horizontal="right" vertical="center"/>
    </xf>
    <xf numFmtId="165" fontId="29" fillId="3" borderId="6" xfId="0" applyNumberFormat="1" applyFont="1" applyFill="1" applyBorder="1" applyAlignment="1">
      <alignment horizontal="right" vertical="center"/>
    </xf>
    <xf numFmtId="0" fontId="29" fillId="0" borderId="10" xfId="0" applyFont="1" applyFill="1" applyBorder="1" applyAlignment="1">
      <alignment horizontal="left" vertical="center" wrapText="1"/>
    </xf>
    <xf numFmtId="165" fontId="28" fillId="9" borderId="9" xfId="0" applyNumberFormat="1" applyFont="1" applyFill="1" applyBorder="1" applyAlignment="1">
      <alignment horizontal="right" vertical="center"/>
    </xf>
    <xf numFmtId="165" fontId="29" fillId="0" borderId="9" xfId="0" applyNumberFormat="1" applyFont="1" applyFill="1" applyBorder="1" applyAlignment="1">
      <alignment horizontal="right" vertical="center"/>
    </xf>
    <xf numFmtId="3" fontId="29" fillId="0" borderId="10" xfId="0" applyNumberFormat="1" applyFont="1" applyFill="1" applyBorder="1" applyAlignment="1">
      <alignment horizontal="right" vertical="center"/>
    </xf>
    <xf numFmtId="3" fontId="29" fillId="0" borderId="28" xfId="0" applyNumberFormat="1" applyFont="1" applyFill="1" applyBorder="1" applyAlignment="1">
      <alignment horizontal="right" vertical="center"/>
    </xf>
    <xf numFmtId="0" fontId="29" fillId="0" borderId="7" xfId="0" applyFont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/>
    </xf>
    <xf numFmtId="0" fontId="17" fillId="7" borderId="22" xfId="0" applyFont="1" applyFill="1" applyBorder="1" applyAlignment="1">
      <alignment horizontal="center" vertical="center"/>
    </xf>
    <xf numFmtId="0" fontId="17" fillId="7" borderId="26" xfId="0" applyFont="1" applyFill="1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/>
    </xf>
    <xf numFmtId="165" fontId="17" fillId="7" borderId="23" xfId="0" applyNumberFormat="1" applyFont="1" applyFill="1" applyBorder="1" applyAlignment="1">
      <alignment horizontal="right" vertical="center"/>
    </xf>
    <xf numFmtId="165" fontId="17" fillId="7" borderId="28" xfId="0" applyNumberFormat="1" applyFont="1" applyFill="1" applyBorder="1" applyAlignment="1">
      <alignment horizontal="right" vertical="center"/>
    </xf>
    <xf numFmtId="3" fontId="17" fillId="7" borderId="23" xfId="0" applyNumberFormat="1" applyFont="1" applyFill="1" applyBorder="1" applyAlignment="1">
      <alignment horizontal="right" vertical="center"/>
    </xf>
    <xf numFmtId="3" fontId="17" fillId="7" borderId="28" xfId="0" applyNumberFormat="1" applyFont="1" applyFill="1" applyBorder="1" applyAlignment="1">
      <alignment horizontal="right" vertical="center"/>
    </xf>
    <xf numFmtId="0" fontId="17" fillId="7" borderId="25" xfId="0" applyFont="1" applyFill="1" applyBorder="1" applyAlignment="1">
      <alignment horizontal="right"/>
    </xf>
    <xf numFmtId="0" fontId="17" fillId="7" borderId="29" xfId="0" applyFont="1" applyFill="1" applyBorder="1" applyAlignment="1">
      <alignment horizontal="right"/>
    </xf>
    <xf numFmtId="0" fontId="21" fillId="6" borderId="36" xfId="0" applyFont="1" applyFill="1" applyBorder="1" applyAlignment="1">
      <alignment horizontal="center" vertical="center"/>
    </xf>
    <xf numFmtId="0" fontId="21" fillId="6" borderId="47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21" fillId="6" borderId="11" xfId="0" applyFont="1" applyFill="1" applyBorder="1" applyAlignment="1">
      <alignment horizontal="center" vertical="center"/>
    </xf>
    <xf numFmtId="165" fontId="11" fillId="6" borderId="47" xfId="0" applyNumberFormat="1" applyFont="1" applyFill="1" applyBorder="1" applyAlignment="1">
      <alignment vertical="center"/>
    </xf>
    <xf numFmtId="165" fontId="11" fillId="6" borderId="11" xfId="0" applyNumberFormat="1" applyFont="1" applyFill="1" applyBorder="1" applyAlignment="1">
      <alignment vertical="center"/>
    </xf>
    <xf numFmtId="165" fontId="11" fillId="3" borderId="14" xfId="0" applyNumberFormat="1" applyFont="1" applyFill="1" applyBorder="1" applyAlignment="1">
      <alignment vertical="center"/>
    </xf>
    <xf numFmtId="165" fontId="11" fillId="3" borderId="6" xfId="0" applyNumberFormat="1" applyFont="1" applyFill="1" applyBorder="1" applyAlignment="1">
      <alignment vertical="center"/>
    </xf>
    <xf numFmtId="165" fontId="11" fillId="6" borderId="14" xfId="0" applyNumberFormat="1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165" fontId="11" fillId="6" borderId="15" xfId="0" applyNumberFormat="1" applyFont="1" applyFill="1" applyBorder="1" applyAlignment="1">
      <alignment horizontal="right" vertical="center"/>
    </xf>
    <xf numFmtId="165" fontId="11" fillId="6" borderId="12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165" fontId="11" fillId="6" borderId="29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22" fillId="8" borderId="21" xfId="0" applyFont="1" applyFill="1" applyBorder="1" applyAlignment="1">
      <alignment horizontal="center" vertical="center"/>
    </xf>
    <xf numFmtId="0" fontId="22" fillId="8" borderId="22" xfId="0" applyFont="1" applyFill="1" applyBorder="1" applyAlignment="1">
      <alignment horizontal="center" vertical="center"/>
    </xf>
    <xf numFmtId="0" fontId="22" fillId="8" borderId="26" xfId="0" applyFont="1" applyFill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165" fontId="22" fillId="8" borderId="23" xfId="0" applyNumberFormat="1" applyFont="1" applyFill="1" applyBorder="1" applyAlignment="1">
      <alignment vertical="center"/>
    </xf>
    <xf numFmtId="165" fontId="22" fillId="8" borderId="28" xfId="0" applyNumberFormat="1" applyFont="1" applyFill="1" applyBorder="1" applyAlignment="1">
      <alignment vertical="center"/>
    </xf>
    <xf numFmtId="165" fontId="22" fillId="8" borderId="50" xfId="0" applyNumberFormat="1" applyFont="1" applyFill="1" applyBorder="1" applyAlignment="1">
      <alignment horizontal="right" vertical="center"/>
    </xf>
    <xf numFmtId="165" fontId="22" fillId="8" borderId="49" xfId="0" applyNumberFormat="1" applyFont="1" applyFill="1" applyBorder="1" applyAlignment="1">
      <alignment horizontal="right" vertical="center"/>
    </xf>
    <xf numFmtId="165" fontId="22" fillId="8" borderId="25" xfId="0" applyNumberFormat="1" applyFont="1" applyFill="1" applyBorder="1" applyAlignment="1">
      <alignment horizontal="right" vertical="center"/>
    </xf>
    <xf numFmtId="165" fontId="22" fillId="8" borderId="29" xfId="0" applyNumberFormat="1" applyFont="1" applyFill="1" applyBorder="1" applyAlignment="1">
      <alignment horizontal="right" vertical="center"/>
    </xf>
    <xf numFmtId="0" fontId="18" fillId="3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65" fontId="18" fillId="6" borderId="18" xfId="0" applyNumberFormat="1" applyFont="1" applyFill="1" applyBorder="1" applyAlignment="1">
      <alignment horizontal="center" vertical="center"/>
    </xf>
    <xf numFmtId="165" fontId="18" fillId="6" borderId="32" xfId="0" applyNumberFormat="1" applyFont="1" applyFill="1" applyBorder="1" applyAlignment="1">
      <alignment horizontal="center" vertical="center"/>
    </xf>
    <xf numFmtId="165" fontId="18" fillId="6" borderId="46" xfId="0" applyNumberFormat="1" applyFont="1" applyFill="1" applyBorder="1" applyAlignment="1">
      <alignment horizontal="center" vertical="center"/>
    </xf>
    <xf numFmtId="165" fontId="18" fillId="6" borderId="10" xfId="0" applyNumberFormat="1" applyFont="1" applyFill="1" applyBorder="1" applyAlignment="1">
      <alignment horizontal="center" vertical="center"/>
    </xf>
    <xf numFmtId="165" fontId="18" fillId="6" borderId="6" xfId="0" applyNumberFormat="1" applyFont="1" applyFill="1" applyBorder="1" applyAlignment="1">
      <alignment horizontal="center" vertical="center"/>
    </xf>
    <xf numFmtId="165" fontId="18" fillId="6" borderId="14" xfId="0" applyNumberFormat="1" applyFont="1" applyFill="1" applyBorder="1" applyAlignment="1">
      <alignment horizontal="center" vertical="center"/>
    </xf>
    <xf numFmtId="165" fontId="18" fillId="6" borderId="15" xfId="0" applyNumberFormat="1" applyFont="1" applyFill="1" applyBorder="1" applyAlignment="1">
      <alignment horizontal="center" vertical="center" wrapText="1"/>
    </xf>
    <xf numFmtId="165" fontId="18" fillId="6" borderId="12" xfId="0" applyNumberFormat="1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165" fontId="11" fillId="2" borderId="24" xfId="0" applyNumberFormat="1" applyFont="1" applyFill="1" applyBorder="1" applyAlignment="1">
      <alignment vertical="center"/>
    </xf>
    <xf numFmtId="165" fontId="11" fillId="2" borderId="41" xfId="0" applyNumberFormat="1" applyFont="1" applyFill="1" applyBorder="1" applyAlignment="1">
      <alignment vertical="center"/>
    </xf>
    <xf numFmtId="165" fontId="11" fillId="2" borderId="23" xfId="0" applyNumberFormat="1" applyFont="1" applyFill="1" applyBorder="1" applyAlignment="1">
      <alignment horizontal="right" vertical="center"/>
    </xf>
    <xf numFmtId="165" fontId="11" fillId="2" borderId="28" xfId="0" applyNumberFormat="1" applyFont="1" applyFill="1" applyBorder="1" applyAlignment="1">
      <alignment horizontal="right" vertical="center"/>
    </xf>
    <xf numFmtId="0" fontId="11" fillId="2" borderId="38" xfId="0" applyFont="1" applyFill="1" applyBorder="1" applyAlignment="1">
      <alignment horizontal="right"/>
    </xf>
    <xf numFmtId="0" fontId="11" fillId="2" borderId="42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6" borderId="27" xfId="0" applyFont="1" applyFill="1" applyBorder="1" applyAlignment="1">
      <alignment horizontal="center" vertical="center"/>
    </xf>
    <xf numFmtId="165" fontId="11" fillId="6" borderId="5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165" fontId="11" fillId="6" borderId="14" xfId="0" applyNumberFormat="1" applyFont="1" applyFill="1" applyBorder="1" applyAlignment="1">
      <alignment horizontal="right" vertical="center" wrapText="1"/>
    </xf>
    <xf numFmtId="165" fontId="11" fillId="6" borderId="28" xfId="0" applyNumberFormat="1" applyFont="1" applyFill="1" applyBorder="1" applyAlignment="1">
      <alignment horizontal="right" vertical="center" wrapText="1"/>
    </xf>
    <xf numFmtId="165" fontId="10" fillId="0" borderId="14" xfId="0" applyNumberFormat="1" applyFont="1" applyFill="1" applyBorder="1" applyAlignment="1">
      <alignment vertical="center"/>
    </xf>
    <xf numFmtId="165" fontId="10" fillId="0" borderId="6" xfId="0" applyNumberFormat="1" applyFont="1" applyFill="1" applyBorder="1" applyAlignment="1">
      <alignment vertical="center"/>
    </xf>
    <xf numFmtId="0" fontId="29" fillId="0" borderId="29" xfId="0" applyFont="1" applyFill="1" applyBorder="1" applyAlignment="1">
      <alignment horizontal="center" vertical="center" wrapText="1"/>
    </xf>
    <xf numFmtId="165" fontId="28" fillId="3" borderId="14" xfId="0" applyNumberFormat="1" applyFont="1" applyFill="1" applyBorder="1" applyAlignment="1">
      <alignment vertical="center"/>
    </xf>
    <xf numFmtId="165" fontId="28" fillId="3" borderId="6" xfId="0" applyNumberFormat="1" applyFont="1" applyFill="1" applyBorder="1" applyAlignment="1">
      <alignment vertical="center"/>
    </xf>
    <xf numFmtId="165" fontId="29" fillId="0" borderId="14" xfId="0" applyNumberFormat="1" applyFont="1" applyFill="1" applyBorder="1" applyAlignment="1">
      <alignment vertical="center"/>
    </xf>
    <xf numFmtId="165" fontId="29" fillId="0" borderId="6" xfId="0" applyNumberFormat="1" applyFont="1" applyFill="1" applyBorder="1" applyAlignment="1">
      <alignment vertical="center"/>
    </xf>
    <xf numFmtId="165" fontId="29" fillId="0" borderId="14" xfId="0" applyNumberFormat="1" applyFont="1" applyFill="1" applyBorder="1" applyAlignment="1">
      <alignment horizontal="right" vertical="center"/>
    </xf>
    <xf numFmtId="165" fontId="29" fillId="0" borderId="6" xfId="0" applyNumberFormat="1" applyFont="1" applyFill="1" applyBorder="1" applyAlignment="1">
      <alignment horizontal="right" vertical="center"/>
    </xf>
    <xf numFmtId="165" fontId="29" fillId="0" borderId="14" xfId="0" applyNumberFormat="1" applyFont="1" applyFill="1" applyBorder="1" applyAlignment="1">
      <alignment horizontal="center" vertical="center"/>
    </xf>
    <xf numFmtId="165" fontId="29" fillId="0" borderId="6" xfId="0" applyNumberFormat="1" applyFont="1" applyFill="1" applyBorder="1" applyAlignment="1">
      <alignment horizontal="center" vertical="center"/>
    </xf>
    <xf numFmtId="165" fontId="29" fillId="0" borderId="10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left" vertical="center" wrapText="1"/>
    </xf>
    <xf numFmtId="165" fontId="28" fillId="9" borderId="14" xfId="0" applyNumberFormat="1" applyFont="1" applyFill="1" applyBorder="1" applyAlignment="1">
      <alignment vertical="center"/>
    </xf>
    <xf numFmtId="165" fontId="28" fillId="9" borderId="10" xfId="0" applyNumberFormat="1" applyFont="1" applyFill="1" applyBorder="1" applyAlignment="1">
      <alignment vertical="center"/>
    </xf>
    <xf numFmtId="165" fontId="29" fillId="0" borderId="10" xfId="0" applyNumberFormat="1" applyFont="1" applyFill="1" applyBorder="1" applyAlignment="1">
      <alignment vertical="center"/>
    </xf>
    <xf numFmtId="165" fontId="30" fillId="0" borderId="19" xfId="0" applyNumberFormat="1" applyFont="1" applyFill="1" applyBorder="1" applyAlignment="1">
      <alignment horizontal="right" vertical="center"/>
    </xf>
    <xf numFmtId="165" fontId="30" fillId="0" borderId="16" xfId="0" applyNumberFormat="1" applyFont="1" applyFill="1" applyBorder="1" applyAlignment="1">
      <alignment horizontal="right" vertical="center"/>
    </xf>
    <xf numFmtId="165" fontId="30" fillId="3" borderId="14" xfId="0" applyNumberFormat="1" applyFont="1" applyFill="1" applyBorder="1" applyAlignment="1">
      <alignment horizontal="right" vertical="center"/>
    </xf>
    <xf numFmtId="165" fontId="30" fillId="3" borderId="6" xfId="0" applyNumberFormat="1" applyFont="1" applyFill="1" applyBorder="1" applyAlignment="1">
      <alignment horizontal="right" vertical="center"/>
    </xf>
    <xf numFmtId="165" fontId="28" fillId="0" borderId="10" xfId="0" applyNumberFormat="1" applyFont="1" applyFill="1" applyBorder="1" applyAlignment="1">
      <alignment vertical="center"/>
    </xf>
    <xf numFmtId="165" fontId="29" fillId="0" borderId="16" xfId="0" applyNumberFormat="1" applyFont="1" applyFill="1" applyBorder="1" applyAlignment="1">
      <alignment horizontal="right" vertical="center"/>
    </xf>
    <xf numFmtId="0" fontId="31" fillId="4" borderId="1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165" fontId="11" fillId="5" borderId="23" xfId="0" applyNumberFormat="1" applyFont="1" applyFill="1" applyBorder="1" applyAlignment="1">
      <alignment horizontal="right" vertical="center"/>
    </xf>
    <xf numFmtId="165" fontId="11" fillId="5" borderId="28" xfId="0" applyNumberFormat="1" applyFont="1" applyFill="1" applyBorder="1" applyAlignment="1">
      <alignment horizontal="right" vertical="center"/>
    </xf>
    <xf numFmtId="0" fontId="11" fillId="5" borderId="25" xfId="0" applyFont="1" applyFill="1" applyBorder="1" applyAlignment="1">
      <alignment horizontal="right"/>
    </xf>
    <xf numFmtId="0" fontId="11" fillId="5" borderId="29" xfId="0" applyFont="1" applyFill="1" applyBorder="1" applyAlignment="1">
      <alignment horizontal="right"/>
    </xf>
    <xf numFmtId="0" fontId="29" fillId="3" borderId="15" xfId="0" applyFont="1" applyFill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center" vertical="center" wrapText="1"/>
    </xf>
    <xf numFmtId="3" fontId="29" fillId="0" borderId="14" xfId="0" applyNumberFormat="1" applyFont="1" applyFill="1" applyBorder="1" applyAlignment="1">
      <alignment horizontal="right" vertical="center"/>
    </xf>
    <xf numFmtId="3" fontId="29" fillId="0" borderId="6" xfId="0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165" fontId="28" fillId="0" borderId="9" xfId="0" applyNumberFormat="1" applyFont="1" applyFill="1" applyBorder="1" applyAlignment="1">
      <alignment horizontal="right" vertical="center"/>
    </xf>
    <xf numFmtId="165" fontId="17" fillId="7" borderId="25" xfId="0" applyNumberFormat="1" applyFont="1" applyFill="1" applyBorder="1" applyAlignment="1">
      <alignment horizontal="right" vertical="center"/>
    </xf>
    <xf numFmtId="165" fontId="17" fillId="7" borderId="29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165" fontId="28" fillId="3" borderId="9" xfId="0" applyNumberFormat="1" applyFont="1" applyFill="1" applyBorder="1" applyAlignment="1">
      <alignment horizontal="right" vertical="center"/>
    </xf>
    <xf numFmtId="165" fontId="29" fillId="3" borderId="10" xfId="0" applyNumberFormat="1" applyFont="1" applyFill="1" applyBorder="1" applyAlignment="1">
      <alignment horizontal="right" vertical="center"/>
    </xf>
    <xf numFmtId="165" fontId="29" fillId="3" borderId="28" xfId="0" applyNumberFormat="1" applyFont="1" applyFill="1" applyBorder="1" applyAlignment="1">
      <alignment horizontal="right" vertical="center"/>
    </xf>
    <xf numFmtId="0" fontId="29" fillId="0" borderId="30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165" fontId="26" fillId="0" borderId="14" xfId="0" applyNumberFormat="1" applyFont="1" applyFill="1" applyBorder="1" applyAlignment="1">
      <alignment horizontal="right" vertical="center"/>
    </xf>
    <xf numFmtId="165" fontId="26" fillId="0" borderId="10" xfId="0" applyNumberFormat="1" applyFont="1" applyFill="1" applyBorder="1" applyAlignment="1">
      <alignment horizontal="right" vertical="center"/>
    </xf>
    <xf numFmtId="165" fontId="27" fillId="0" borderId="14" xfId="0" applyNumberFormat="1" applyFont="1" applyFill="1" applyBorder="1" applyAlignment="1">
      <alignment horizontal="right" vertical="center"/>
    </xf>
    <xf numFmtId="165" fontId="27" fillId="0" borderId="10" xfId="0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165" fontId="27" fillId="0" borderId="14" xfId="0" applyNumberFormat="1" applyFont="1" applyFill="1" applyBorder="1" applyAlignment="1">
      <alignment horizontal="center" vertical="center"/>
    </xf>
    <xf numFmtId="165" fontId="27" fillId="0" borderId="28" xfId="0" applyNumberFormat="1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65" fontId="29" fillId="3" borderId="9" xfId="0" applyNumberFormat="1" applyFont="1" applyFill="1" applyBorder="1" applyAlignment="1">
      <alignment horizontal="righ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29" fillId="0" borderId="54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left" vertical="center" wrapText="1"/>
    </xf>
    <xf numFmtId="0" fontId="29" fillId="0" borderId="27" xfId="0" applyFont="1" applyFill="1" applyBorder="1" applyAlignment="1">
      <alignment horizontal="left" vertical="center" wrapText="1"/>
    </xf>
    <xf numFmtId="165" fontId="28" fillId="3" borderId="28" xfId="0" applyNumberFormat="1" applyFont="1" applyFill="1" applyBorder="1" applyAlignment="1">
      <alignment horizontal="right" vertical="center"/>
    </xf>
    <xf numFmtId="0" fontId="34" fillId="8" borderId="21" xfId="1" applyFont="1" applyFill="1" applyBorder="1" applyAlignment="1">
      <alignment horizontal="center" vertical="center"/>
    </xf>
    <xf numFmtId="0" fontId="34" fillId="8" borderId="22" xfId="1" applyFont="1" applyFill="1" applyBorder="1" applyAlignment="1">
      <alignment horizontal="center" vertical="center"/>
    </xf>
    <xf numFmtId="0" fontId="34" fillId="8" borderId="26" xfId="1" applyFont="1" applyFill="1" applyBorder="1" applyAlignment="1">
      <alignment horizontal="center" vertical="center"/>
    </xf>
    <xf numFmtId="0" fontId="34" fillId="8" borderId="27" xfId="1" applyFont="1" applyFill="1" applyBorder="1" applyAlignment="1">
      <alignment horizontal="center" vertical="center"/>
    </xf>
    <xf numFmtId="165" fontId="34" fillId="8" borderId="25" xfId="1" applyNumberFormat="1" applyFont="1" applyFill="1" applyBorder="1" applyAlignment="1">
      <alignment horizontal="right" vertical="center"/>
    </xf>
    <xf numFmtId="165" fontId="34" fillId="8" borderId="29" xfId="1" applyNumberFormat="1" applyFont="1" applyFill="1" applyBorder="1" applyAlignment="1">
      <alignment horizontal="right" vertical="center"/>
    </xf>
    <xf numFmtId="0" fontId="0" fillId="0" borderId="13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165" fontId="7" fillId="0" borderId="15" xfId="1" applyNumberFormat="1" applyFont="1" applyBorder="1" applyAlignment="1">
      <alignment vertical="center"/>
    </xf>
    <xf numFmtId="165" fontId="7" fillId="0" borderId="12" xfId="1" applyNumberFormat="1" applyFont="1" applyBorder="1" applyAlignment="1">
      <alignment vertical="center"/>
    </xf>
    <xf numFmtId="0" fontId="0" fillId="0" borderId="14" xfId="1" applyFont="1" applyBorder="1" applyAlignment="1">
      <alignment horizontal="left" vertical="center"/>
    </xf>
    <xf numFmtId="0" fontId="0" fillId="3" borderId="20" xfId="1" applyFont="1" applyFill="1" applyBorder="1" applyAlignment="1">
      <alignment horizontal="center" vertical="center"/>
    </xf>
    <xf numFmtId="0" fontId="1" fillId="3" borderId="30" xfId="1" applyFont="1" applyFill="1" applyBorder="1" applyAlignment="1">
      <alignment horizontal="center" vertical="center"/>
    </xf>
    <xf numFmtId="0" fontId="0" fillId="3" borderId="14" xfId="1" applyFont="1" applyFill="1" applyBorder="1" applyAlignment="1">
      <alignment horizontal="left" vertical="center" wrapText="1"/>
    </xf>
    <xf numFmtId="0" fontId="0" fillId="3" borderId="6" xfId="1" applyFont="1" applyFill="1" applyBorder="1" applyAlignment="1">
      <alignment horizontal="left" vertical="center" wrapText="1"/>
    </xf>
    <xf numFmtId="165" fontId="7" fillId="3" borderId="15" xfId="1" applyNumberFormat="1" applyFont="1" applyFill="1" applyBorder="1" applyAlignment="1">
      <alignment horizontal="right" vertical="center"/>
    </xf>
    <xf numFmtId="165" fontId="7" fillId="3" borderId="12" xfId="1" applyNumberFormat="1" applyFont="1" applyFill="1" applyBorder="1" applyAlignment="1">
      <alignment horizontal="right" vertical="center"/>
    </xf>
    <xf numFmtId="0" fontId="0" fillId="3" borderId="9" xfId="1" applyFont="1" applyFill="1" applyBorder="1" applyAlignment="1">
      <alignment horizontal="left" vertical="center" wrapText="1"/>
    </xf>
    <xf numFmtId="0" fontId="1" fillId="3" borderId="9" xfId="1" applyFont="1" applyFill="1" applyBorder="1" applyAlignment="1">
      <alignment horizontal="left" vertical="center" wrapText="1"/>
    </xf>
    <xf numFmtId="165" fontId="7" fillId="3" borderId="48" xfId="1" applyNumberFormat="1" applyFont="1" applyFill="1" applyBorder="1" applyAlignment="1">
      <alignment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10" borderId="6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horizontal="center" vertical="center"/>
    </xf>
    <xf numFmtId="0" fontId="7" fillId="2" borderId="48" xfId="1" applyFont="1" applyFill="1" applyBorder="1" applyAlignment="1">
      <alignment horizontal="center" vertical="center"/>
    </xf>
    <xf numFmtId="0" fontId="7" fillId="3" borderId="36" xfId="1" applyFont="1" applyFill="1" applyBorder="1" applyAlignment="1">
      <alignment horizontal="center" vertical="center"/>
    </xf>
    <xf numFmtId="0" fontId="7" fillId="3" borderId="52" xfId="1" applyFont="1" applyFill="1" applyBorder="1" applyAlignment="1">
      <alignment horizontal="center" vertical="center"/>
    </xf>
    <xf numFmtId="0" fontId="7" fillId="3" borderId="53" xfId="1" applyFont="1" applyFill="1" applyBorder="1" applyAlignment="1">
      <alignment horizontal="center" vertical="center"/>
    </xf>
  </cellXfs>
  <cellStyles count="5">
    <cellStyle name="Comma" xfId="3" builtinId="3"/>
    <cellStyle name="Normal" xfId="0" builtinId="0"/>
    <cellStyle name="Normalno 2" xfId="1" xr:uid="{00000000-0005-0000-0000-000001000000}"/>
    <cellStyle name="Normalno 3" xfId="2" xr:uid="{00000000-0005-0000-0000-000002000000}"/>
    <cellStyle name="Normalno 3 2" xfId="4" xr:uid="{00000000-0005-0000-0000-000003000000}"/>
  </cellStyles>
  <dxfs count="0"/>
  <tableStyles count="0" defaultTableStyle="TableStyleMedium2" defaultPivotStyle="PivotStyleLight16"/>
  <colors>
    <mruColors>
      <color rgb="FF99FF99"/>
      <color rgb="FF89FFFF"/>
      <color rgb="FFC9FFFF"/>
      <color rgb="FF00FFFF"/>
      <color rgb="FFFF66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1618-C6C6-4F89-AF77-7CCBA1E543F7}">
  <dimension ref="A1:K21"/>
  <sheetViews>
    <sheetView showZeros="0" tabSelected="1" zoomScaleNormal="100" workbookViewId="0">
      <selection activeCell="C12" sqref="C12"/>
    </sheetView>
  </sheetViews>
  <sheetFormatPr defaultRowHeight="12.75" x14ac:dyDescent="0.2"/>
  <cols>
    <col min="1" max="1" width="5.42578125" customWidth="1"/>
    <col min="2" max="2" width="43.7109375" customWidth="1"/>
    <col min="3" max="3" width="14.7109375" customWidth="1"/>
    <col min="4" max="4" width="11.85546875" customWidth="1"/>
    <col min="5" max="5" width="18.42578125" customWidth="1"/>
    <col min="6" max="6" width="14" bestFit="1" customWidth="1"/>
    <col min="7" max="7" width="14" customWidth="1"/>
    <col min="8" max="8" width="13.28515625" customWidth="1"/>
    <col min="9" max="9" width="11.42578125" customWidth="1"/>
    <col min="10" max="10" width="12.28515625" customWidth="1"/>
    <col min="11" max="11" width="11.85546875" customWidth="1"/>
    <col min="12" max="12" width="12" bestFit="1" customWidth="1"/>
    <col min="13" max="13" width="10.42578125" bestFit="1" customWidth="1"/>
  </cols>
  <sheetData>
    <row r="1" spans="1:11" ht="19.5" customHeight="1" x14ac:dyDescent="0.2"/>
    <row r="2" spans="1:11" ht="19.5" customHeight="1" x14ac:dyDescent="0.25">
      <c r="B2" s="23" t="s">
        <v>88</v>
      </c>
    </row>
    <row r="3" spans="1:11" ht="19.5" customHeight="1" x14ac:dyDescent="0.25">
      <c r="B3" s="23" t="s">
        <v>97</v>
      </c>
    </row>
    <row r="4" spans="1:11" ht="27" customHeight="1" x14ac:dyDescent="0.25">
      <c r="B4" s="87" t="s">
        <v>96</v>
      </c>
      <c r="C4" s="87"/>
      <c r="D4" s="87"/>
      <c r="E4" s="87"/>
      <c r="K4" s="75"/>
    </row>
    <row r="5" spans="1:11" ht="33.75" customHeight="1" x14ac:dyDescent="0.2">
      <c r="B5" s="73"/>
      <c r="C5" s="74"/>
      <c r="D5" s="74"/>
      <c r="E5" s="74"/>
      <c r="K5" s="75"/>
    </row>
    <row r="6" spans="1:11" x14ac:dyDescent="0.2">
      <c r="K6" s="75"/>
    </row>
    <row r="7" spans="1:11" ht="35.25" customHeight="1" x14ac:dyDescent="0.2">
      <c r="B7" s="76" t="s">
        <v>89</v>
      </c>
      <c r="C7" s="77" t="s">
        <v>95</v>
      </c>
      <c r="D7" s="81" t="s">
        <v>90</v>
      </c>
      <c r="E7" s="77" t="s">
        <v>91</v>
      </c>
      <c r="F7" s="72"/>
      <c r="G7" s="72"/>
      <c r="K7" s="75"/>
    </row>
    <row r="8" spans="1:11" ht="18" customHeight="1" x14ac:dyDescent="0.2">
      <c r="A8" s="78">
        <v>1</v>
      </c>
      <c r="B8" s="79" t="s">
        <v>92</v>
      </c>
      <c r="C8" s="86">
        <v>2660</v>
      </c>
      <c r="D8" s="80"/>
      <c r="E8" s="80">
        <f t="shared" ref="E8:E9" si="0">C8*D8</f>
        <v>0</v>
      </c>
    </row>
    <row r="9" spans="1:11" ht="18" customHeight="1" x14ac:dyDescent="0.2">
      <c r="A9" s="78">
        <v>2</v>
      </c>
      <c r="B9" s="79" t="s">
        <v>93</v>
      </c>
      <c r="C9" s="86">
        <v>1648</v>
      </c>
      <c r="D9" s="80"/>
      <c r="E9" s="80">
        <f t="shared" si="0"/>
        <v>0</v>
      </c>
    </row>
    <row r="10" spans="1:11" ht="18.75" customHeight="1" x14ac:dyDescent="0.2">
      <c r="B10" s="85" t="s">
        <v>102</v>
      </c>
    </row>
    <row r="11" spans="1:11" ht="18" customHeight="1" x14ac:dyDescent="0.2"/>
    <row r="12" spans="1:11" ht="18" customHeight="1" x14ac:dyDescent="0.25">
      <c r="D12" s="23" t="s">
        <v>94</v>
      </c>
      <c r="E12" s="84">
        <f>SUM(E8:E10)</f>
        <v>0</v>
      </c>
    </row>
    <row r="13" spans="1:11" ht="19.5" customHeight="1" x14ac:dyDescent="0.2">
      <c r="D13" s="3" t="s">
        <v>100</v>
      </c>
      <c r="E13" s="82">
        <f>E12*0.25</f>
        <v>0</v>
      </c>
    </row>
    <row r="14" spans="1:11" ht="36.75" customHeight="1" x14ac:dyDescent="0.25">
      <c r="D14" s="83" t="s">
        <v>101</v>
      </c>
      <c r="E14" s="82">
        <f>E12*1.25</f>
        <v>0</v>
      </c>
      <c r="F14" s="75"/>
    </row>
    <row r="16" spans="1:11" ht="54" customHeight="1" x14ac:dyDescent="0.2"/>
    <row r="17" spans="2:4" ht="15.75" customHeight="1" x14ac:dyDescent="0.2">
      <c r="B17" s="71" t="s">
        <v>98</v>
      </c>
    </row>
    <row r="21" spans="2:4" ht="14.25" x14ac:dyDescent="0.2">
      <c r="D21" s="71" t="s">
        <v>99</v>
      </c>
    </row>
  </sheetData>
  <mergeCells count="1">
    <mergeCell ref="B4:E4"/>
  </mergeCells>
  <pageMargins left="0.7" right="0.7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0"/>
    <pageSetUpPr fitToPage="1"/>
  </sheetPr>
  <dimension ref="A1:P272"/>
  <sheetViews>
    <sheetView topLeftCell="A109" zoomScale="85" zoomScaleNormal="85" workbookViewId="0">
      <selection activeCell="D102" sqref="D102:D103"/>
    </sheetView>
  </sheetViews>
  <sheetFormatPr defaultColWidth="9.140625" defaultRowHeight="12.75" x14ac:dyDescent="0.2"/>
  <cols>
    <col min="1" max="1" width="4.28515625" style="1" customWidth="1"/>
    <col min="2" max="2" width="59.85546875" style="1" customWidth="1"/>
    <col min="3" max="3" width="18.42578125" style="1" customWidth="1"/>
    <col min="4" max="4" width="17.42578125" style="1" customWidth="1"/>
    <col min="5" max="5" width="20.7109375" style="1" customWidth="1"/>
    <col min="6" max="6" width="19.28515625" style="1" customWidth="1"/>
    <col min="7" max="7" width="23.28515625" style="1" customWidth="1"/>
    <col min="8" max="16384" width="9.140625" style="1"/>
  </cols>
  <sheetData>
    <row r="1" spans="1:15" ht="34.5" customHeight="1" x14ac:dyDescent="0.2">
      <c r="A1" s="282" t="s">
        <v>28</v>
      </c>
      <c r="B1" s="282"/>
      <c r="C1" s="282"/>
      <c r="D1" s="282"/>
      <c r="E1" s="282"/>
      <c r="F1" s="282"/>
      <c r="G1" s="282"/>
    </row>
    <row r="2" spans="1:15" ht="19.5" customHeight="1" x14ac:dyDescent="0.2">
      <c r="A2" s="283"/>
      <c r="B2" s="283"/>
      <c r="C2" s="283"/>
      <c r="D2" s="283"/>
      <c r="E2" s="283"/>
      <c r="F2" s="283"/>
      <c r="G2" s="283"/>
    </row>
    <row r="3" spans="1:15" ht="26.25" customHeight="1" x14ac:dyDescent="0.35">
      <c r="A3" s="284" t="s">
        <v>29</v>
      </c>
      <c r="B3" s="284"/>
      <c r="C3" s="284"/>
      <c r="D3" s="284"/>
      <c r="E3" s="284"/>
      <c r="F3" s="284"/>
      <c r="G3" s="284"/>
    </row>
    <row r="4" spans="1:15" ht="17.25" customHeight="1" x14ac:dyDescent="0.2">
      <c r="A4" s="285"/>
      <c r="B4" s="285"/>
      <c r="C4" s="285"/>
      <c r="D4" s="285"/>
      <c r="E4" s="285"/>
      <c r="F4" s="285"/>
      <c r="G4" s="285"/>
    </row>
    <row r="5" spans="1:15" ht="38.25" customHeight="1" x14ac:dyDescent="0.2">
      <c r="A5" s="286" t="s">
        <v>27</v>
      </c>
      <c r="B5" s="286"/>
      <c r="C5" s="286"/>
      <c r="D5" s="286"/>
      <c r="E5" s="286"/>
      <c r="F5" s="286"/>
      <c r="G5" s="286"/>
    </row>
    <row r="6" spans="1:15" ht="28.5" customHeight="1" thickBot="1" x14ac:dyDescent="0.25">
      <c r="A6" s="287"/>
      <c r="B6" s="287"/>
      <c r="C6" s="287"/>
      <c r="D6" s="287"/>
      <c r="E6" s="287"/>
      <c r="F6" s="287"/>
      <c r="G6" s="287"/>
    </row>
    <row r="7" spans="1:15" s="11" customFormat="1" ht="27.75" customHeight="1" thickBot="1" x14ac:dyDescent="0.25">
      <c r="A7" s="221" t="s">
        <v>40</v>
      </c>
      <c r="B7" s="222"/>
      <c r="C7" s="222"/>
      <c r="D7" s="222"/>
      <c r="E7" s="222"/>
      <c r="F7" s="222"/>
      <c r="G7" s="223"/>
    </row>
    <row r="8" spans="1:15" s="23" customFormat="1" ht="18" customHeight="1" x14ac:dyDescent="0.25">
      <c r="A8" s="226" t="s">
        <v>0</v>
      </c>
      <c r="B8" s="227"/>
      <c r="C8" s="232" t="s">
        <v>30</v>
      </c>
      <c r="D8" s="232" t="s">
        <v>32</v>
      </c>
      <c r="E8" s="232"/>
      <c r="F8" s="232"/>
      <c r="G8" s="237" t="s">
        <v>1</v>
      </c>
    </row>
    <row r="9" spans="1:15" s="23" customFormat="1" ht="18" customHeight="1" x14ac:dyDescent="0.25">
      <c r="A9" s="226"/>
      <c r="B9" s="227"/>
      <c r="C9" s="255"/>
      <c r="D9" s="238" t="s">
        <v>2</v>
      </c>
      <c r="E9" s="239" t="s">
        <v>3</v>
      </c>
      <c r="F9" s="38" t="s">
        <v>4</v>
      </c>
      <c r="G9" s="237"/>
    </row>
    <row r="10" spans="1:15" s="23" customFormat="1" ht="18" customHeight="1" x14ac:dyDescent="0.25">
      <c r="A10" s="226"/>
      <c r="B10" s="227"/>
      <c r="C10" s="255"/>
      <c r="D10" s="232"/>
      <c r="E10" s="240"/>
      <c r="F10" s="47" t="s">
        <v>5</v>
      </c>
      <c r="G10" s="4" t="s">
        <v>6</v>
      </c>
    </row>
    <row r="11" spans="1:15" s="42" customFormat="1" ht="18.95" customHeight="1" x14ac:dyDescent="0.25">
      <c r="A11" s="105" t="s">
        <v>7</v>
      </c>
      <c r="B11" s="115" t="s">
        <v>26</v>
      </c>
      <c r="C11" s="259">
        <v>1500000</v>
      </c>
      <c r="D11" s="124" t="s">
        <v>11</v>
      </c>
      <c r="E11" s="253">
        <f>C11-F11</f>
        <v>1160000</v>
      </c>
      <c r="F11" s="41">
        <v>340000</v>
      </c>
      <c r="G11" s="98" t="s">
        <v>12</v>
      </c>
    </row>
    <row r="12" spans="1:15" s="42" customFormat="1" ht="18.95" customHeight="1" thickBot="1" x14ac:dyDescent="0.3">
      <c r="A12" s="258"/>
      <c r="B12" s="122"/>
      <c r="C12" s="259"/>
      <c r="D12" s="124"/>
      <c r="E12" s="126"/>
      <c r="F12" s="56"/>
      <c r="G12" s="127"/>
    </row>
    <row r="13" spans="1:15" ht="18.95" customHeight="1" x14ac:dyDescent="0.2">
      <c r="A13" s="128" t="s">
        <v>42</v>
      </c>
      <c r="B13" s="129"/>
      <c r="C13" s="132">
        <f>SUM(C11:C12)</f>
        <v>1500000</v>
      </c>
      <c r="D13" s="132">
        <f>SUM(D11:D12)</f>
        <v>0</v>
      </c>
      <c r="E13" s="134">
        <f>E11</f>
        <v>1160000</v>
      </c>
      <c r="F13" s="13">
        <f>F11</f>
        <v>340000</v>
      </c>
      <c r="G13" s="136"/>
      <c r="O13" s="2"/>
    </row>
    <row r="14" spans="1:15" ht="18.95" customHeight="1" thickBot="1" x14ac:dyDescent="0.25">
      <c r="A14" s="130"/>
      <c r="B14" s="131"/>
      <c r="C14" s="133"/>
      <c r="D14" s="133"/>
      <c r="E14" s="135"/>
      <c r="F14" s="14">
        <f>F12</f>
        <v>0</v>
      </c>
      <c r="G14" s="137"/>
    </row>
    <row r="15" spans="1:15" s="2" customFormat="1" ht="22.5" customHeight="1" thickBot="1" x14ac:dyDescent="0.25">
      <c r="A15" s="48"/>
      <c r="B15" s="46"/>
      <c r="C15" s="46"/>
      <c r="D15" s="46"/>
      <c r="E15" s="46"/>
      <c r="F15" s="46"/>
      <c r="G15" s="58"/>
    </row>
    <row r="16" spans="1:15" s="11" customFormat="1" ht="27" customHeight="1" thickBot="1" x14ac:dyDescent="0.25">
      <c r="A16" s="221" t="s">
        <v>41</v>
      </c>
      <c r="B16" s="222"/>
      <c r="C16" s="222"/>
      <c r="D16" s="222"/>
      <c r="E16" s="222"/>
      <c r="F16" s="222"/>
      <c r="G16" s="223"/>
    </row>
    <row r="17" spans="1:10" s="57" customFormat="1" ht="18.75" customHeight="1" x14ac:dyDescent="0.2">
      <c r="A17" s="226" t="s">
        <v>0</v>
      </c>
      <c r="B17" s="227"/>
      <c r="C17" s="232" t="s">
        <v>30</v>
      </c>
      <c r="D17" s="232" t="s">
        <v>32</v>
      </c>
      <c r="E17" s="232"/>
      <c r="F17" s="232"/>
      <c r="G17" s="237" t="s">
        <v>1</v>
      </c>
    </row>
    <row r="18" spans="1:10" s="57" customFormat="1" ht="18.75" customHeight="1" x14ac:dyDescent="0.2">
      <c r="A18" s="226"/>
      <c r="B18" s="227"/>
      <c r="C18" s="255"/>
      <c r="D18" s="238" t="s">
        <v>2</v>
      </c>
      <c r="E18" s="239" t="s">
        <v>3</v>
      </c>
      <c r="F18" s="239" t="s">
        <v>5</v>
      </c>
      <c r="G18" s="237"/>
    </row>
    <row r="19" spans="1:10" s="57" customFormat="1" ht="18.75" customHeight="1" x14ac:dyDescent="0.2">
      <c r="A19" s="226"/>
      <c r="B19" s="227"/>
      <c r="C19" s="255"/>
      <c r="D19" s="232"/>
      <c r="E19" s="240"/>
      <c r="F19" s="240"/>
      <c r="G19" s="4" t="s">
        <v>6</v>
      </c>
    </row>
    <row r="20" spans="1:10" s="44" customFormat="1" ht="17.100000000000001" customHeight="1" x14ac:dyDescent="0.2">
      <c r="A20" s="279" t="s">
        <v>7</v>
      </c>
      <c r="B20" s="115" t="s">
        <v>61</v>
      </c>
      <c r="C20" s="259">
        <v>4000000</v>
      </c>
      <c r="D20" s="281"/>
      <c r="E20" s="253">
        <f>C20*0.8</f>
        <v>3200000</v>
      </c>
      <c r="F20" s="206">
        <f>C20-E20</f>
        <v>800000</v>
      </c>
      <c r="G20" s="98"/>
    </row>
    <row r="21" spans="1:10" s="11" customFormat="1" ht="17.100000000000001" customHeight="1" x14ac:dyDescent="0.2">
      <c r="A21" s="280"/>
      <c r="B21" s="90"/>
      <c r="C21" s="259"/>
      <c r="D21" s="281"/>
      <c r="E21" s="254"/>
      <c r="F21" s="207"/>
      <c r="G21" s="99"/>
    </row>
    <row r="22" spans="1:10" ht="17.100000000000001" customHeight="1" x14ac:dyDescent="0.2">
      <c r="A22" s="105" t="s">
        <v>9</v>
      </c>
      <c r="B22" s="115" t="s">
        <v>59</v>
      </c>
      <c r="C22" s="92">
        <v>4770000</v>
      </c>
      <c r="D22" s="206"/>
      <c r="E22" s="253">
        <f>C22*0.8</f>
        <v>3816000</v>
      </c>
      <c r="F22" s="206">
        <f>C22-E22</f>
        <v>954000</v>
      </c>
      <c r="G22" s="278"/>
    </row>
    <row r="23" spans="1:10" s="2" customFormat="1" ht="17.100000000000001" customHeight="1" x14ac:dyDescent="0.2">
      <c r="A23" s="106"/>
      <c r="B23" s="90"/>
      <c r="C23" s="93"/>
      <c r="D23" s="207"/>
      <c r="E23" s="254"/>
      <c r="F23" s="207"/>
      <c r="G23" s="99"/>
    </row>
    <row r="24" spans="1:10" s="16" customFormat="1" ht="17.100000000000001" customHeight="1" x14ac:dyDescent="0.2">
      <c r="A24" s="105" t="s">
        <v>10</v>
      </c>
      <c r="B24" s="115" t="s">
        <v>60</v>
      </c>
      <c r="C24" s="92">
        <v>1250000</v>
      </c>
      <c r="D24" s="206"/>
      <c r="E24" s="253">
        <f>C24*0.8</f>
        <v>1000000</v>
      </c>
      <c r="F24" s="206">
        <f>C24-E24</f>
        <v>250000</v>
      </c>
      <c r="G24" s="98"/>
    </row>
    <row r="25" spans="1:10" s="18" customFormat="1" ht="17.100000000000001" customHeight="1" x14ac:dyDescent="0.25">
      <c r="A25" s="106"/>
      <c r="B25" s="90"/>
      <c r="C25" s="93"/>
      <c r="D25" s="207"/>
      <c r="E25" s="254"/>
      <c r="F25" s="207"/>
      <c r="G25" s="99"/>
    </row>
    <row r="26" spans="1:10" s="22" customFormat="1" ht="17.100000000000001" customHeight="1" x14ac:dyDescent="0.25">
      <c r="A26" s="268" t="s">
        <v>13</v>
      </c>
      <c r="B26" s="115" t="s">
        <v>62</v>
      </c>
      <c r="C26" s="270"/>
      <c r="D26" s="272"/>
      <c r="E26" s="253"/>
      <c r="F26" s="276"/>
      <c r="G26" s="274"/>
    </row>
    <row r="27" spans="1:10" s="22" customFormat="1" ht="17.100000000000001" customHeight="1" thickBot="1" x14ac:dyDescent="0.3">
      <c r="A27" s="269"/>
      <c r="B27" s="122"/>
      <c r="C27" s="271"/>
      <c r="D27" s="273"/>
      <c r="E27" s="254"/>
      <c r="F27" s="277"/>
      <c r="G27" s="275"/>
    </row>
    <row r="28" spans="1:10" s="23" customFormat="1" ht="20.100000000000001" customHeight="1" x14ac:dyDescent="0.25">
      <c r="A28" s="128" t="s">
        <v>43</v>
      </c>
      <c r="B28" s="129"/>
      <c r="C28" s="132">
        <f>SUM(C20:C27)</f>
        <v>10020000</v>
      </c>
      <c r="D28" s="132">
        <f t="shared" ref="D28:F28" si="0">SUM(D20:D27)</f>
        <v>0</v>
      </c>
      <c r="E28" s="132">
        <f t="shared" si="0"/>
        <v>8016000</v>
      </c>
      <c r="F28" s="132">
        <f t="shared" si="0"/>
        <v>2004000</v>
      </c>
      <c r="G28" s="136"/>
      <c r="J28" s="23" t="s">
        <v>14</v>
      </c>
    </row>
    <row r="29" spans="1:10" s="23" customFormat="1" ht="20.100000000000001" customHeight="1" thickBot="1" x14ac:dyDescent="0.3">
      <c r="A29" s="130"/>
      <c r="B29" s="131"/>
      <c r="C29" s="133"/>
      <c r="D29" s="133"/>
      <c r="E29" s="133"/>
      <c r="F29" s="133"/>
      <c r="G29" s="137"/>
    </row>
    <row r="30" spans="1:10" s="23" customFormat="1" ht="29.25" customHeight="1" thickBot="1" x14ac:dyDescent="0.35">
      <c r="A30" s="52"/>
      <c r="B30" s="52"/>
      <c r="C30" s="53"/>
      <c r="D30" s="53"/>
      <c r="E30" s="54"/>
      <c r="F30" s="54"/>
      <c r="G30" s="55"/>
    </row>
    <row r="31" spans="1:10" s="45" customFormat="1" ht="27" customHeight="1" thickBot="1" x14ac:dyDescent="0.25">
      <c r="A31" s="221" t="s">
        <v>44</v>
      </c>
      <c r="B31" s="222"/>
      <c r="C31" s="222"/>
      <c r="D31" s="222"/>
      <c r="E31" s="222"/>
      <c r="F31" s="222"/>
      <c r="G31" s="223"/>
    </row>
    <row r="32" spans="1:10" s="57" customFormat="1" ht="18.75" customHeight="1" x14ac:dyDescent="0.2">
      <c r="A32" s="224" t="s">
        <v>0</v>
      </c>
      <c r="B32" s="225"/>
      <c r="C32" s="232" t="s">
        <v>30</v>
      </c>
      <c r="D32" s="232" t="s">
        <v>32</v>
      </c>
      <c r="E32" s="232"/>
      <c r="F32" s="232"/>
      <c r="G32" s="237" t="s">
        <v>1</v>
      </c>
    </row>
    <row r="33" spans="1:7" s="57" customFormat="1" ht="18.75" customHeight="1" x14ac:dyDescent="0.2">
      <c r="A33" s="226"/>
      <c r="B33" s="227"/>
      <c r="C33" s="255"/>
      <c r="D33" s="238" t="s">
        <v>2</v>
      </c>
      <c r="E33" s="239" t="s">
        <v>3</v>
      </c>
      <c r="F33" s="38" t="s">
        <v>4</v>
      </c>
      <c r="G33" s="237"/>
    </row>
    <row r="34" spans="1:7" s="57" customFormat="1" ht="18.75" customHeight="1" x14ac:dyDescent="0.2">
      <c r="A34" s="228"/>
      <c r="B34" s="229"/>
      <c r="C34" s="255"/>
      <c r="D34" s="232"/>
      <c r="E34" s="240"/>
      <c r="F34" s="38" t="s">
        <v>5</v>
      </c>
      <c r="G34" s="4" t="s">
        <v>6</v>
      </c>
    </row>
    <row r="35" spans="1:7" s="45" customFormat="1" ht="23.1" customHeight="1" x14ac:dyDescent="0.2">
      <c r="A35" s="258" t="s">
        <v>7</v>
      </c>
      <c r="B35" s="90" t="s">
        <v>31</v>
      </c>
      <c r="C35" s="93">
        <v>160000</v>
      </c>
      <c r="D35" s="210">
        <f>C35-F35</f>
        <v>85000</v>
      </c>
      <c r="E35" s="206"/>
      <c r="F35" s="43">
        <v>75000</v>
      </c>
      <c r="G35" s="98" t="s">
        <v>36</v>
      </c>
    </row>
    <row r="36" spans="1:7" s="26" customFormat="1" ht="23.1" customHeight="1" x14ac:dyDescent="0.2">
      <c r="A36" s="106"/>
      <c r="B36" s="91"/>
      <c r="C36" s="259"/>
      <c r="D36" s="207"/>
      <c r="E36" s="207"/>
      <c r="F36" s="41"/>
      <c r="G36" s="99"/>
    </row>
    <row r="37" spans="1:7" s="26" customFormat="1" ht="23.1" customHeight="1" x14ac:dyDescent="0.2">
      <c r="A37" s="88" t="s">
        <v>9</v>
      </c>
      <c r="B37" s="90" t="s">
        <v>37</v>
      </c>
      <c r="C37" s="265">
        <v>420000</v>
      </c>
      <c r="D37" s="120">
        <v>70000</v>
      </c>
      <c r="E37" s="120"/>
      <c r="F37" s="39">
        <v>350000</v>
      </c>
      <c r="G37" s="98" t="s">
        <v>36</v>
      </c>
    </row>
    <row r="38" spans="1:7" s="26" customFormat="1" ht="23.1" customHeight="1" x14ac:dyDescent="0.2">
      <c r="A38" s="89"/>
      <c r="B38" s="91"/>
      <c r="C38" s="265"/>
      <c r="D38" s="121"/>
      <c r="E38" s="121"/>
      <c r="F38" s="40"/>
      <c r="G38" s="99"/>
    </row>
    <row r="39" spans="1:7" s="26" customFormat="1" ht="23.1" customHeight="1" x14ac:dyDescent="0.2">
      <c r="A39" s="258" t="s">
        <v>10</v>
      </c>
      <c r="B39" s="90" t="s">
        <v>39</v>
      </c>
      <c r="C39" s="101">
        <v>1180000</v>
      </c>
      <c r="D39" s="266">
        <v>370000</v>
      </c>
      <c r="E39" s="120"/>
      <c r="F39" s="40">
        <v>810000</v>
      </c>
      <c r="G39" s="98" t="s">
        <v>12</v>
      </c>
    </row>
    <row r="40" spans="1:7" ht="23.1" customHeight="1" thickBot="1" x14ac:dyDescent="0.25">
      <c r="A40" s="106"/>
      <c r="B40" s="91"/>
      <c r="C40" s="265"/>
      <c r="D40" s="121"/>
      <c r="E40" s="267"/>
      <c r="F40" s="39" t="s">
        <v>14</v>
      </c>
      <c r="G40" s="99"/>
    </row>
    <row r="41" spans="1:7" ht="23.1" customHeight="1" x14ac:dyDescent="0.2">
      <c r="A41" s="105" t="s">
        <v>13</v>
      </c>
      <c r="B41" s="289" t="s">
        <v>73</v>
      </c>
      <c r="C41" s="100">
        <v>200000</v>
      </c>
      <c r="D41" s="120">
        <v>200000</v>
      </c>
      <c r="E41" s="64"/>
      <c r="F41" s="40"/>
      <c r="G41" s="98" t="s">
        <v>36</v>
      </c>
    </row>
    <row r="42" spans="1:7" ht="23.1" customHeight="1" thickBot="1" x14ac:dyDescent="0.25">
      <c r="A42" s="288"/>
      <c r="B42" s="290"/>
      <c r="C42" s="291"/>
      <c r="D42" s="267"/>
      <c r="E42" s="64"/>
      <c r="F42" s="40"/>
      <c r="G42" s="99"/>
    </row>
    <row r="43" spans="1:7" ht="18.95" customHeight="1" x14ac:dyDescent="0.2">
      <c r="A43" s="128" t="s">
        <v>17</v>
      </c>
      <c r="B43" s="129"/>
      <c r="C43" s="132">
        <f>SUM(C35:C42)</f>
        <v>1960000</v>
      </c>
      <c r="D43" s="132">
        <f>SUM(D35:D42)</f>
        <v>725000</v>
      </c>
      <c r="E43" s="132">
        <f>SUM(E35,E37,E39,)</f>
        <v>0</v>
      </c>
      <c r="F43" s="13">
        <f>F35+F37+F39</f>
        <v>1235000</v>
      </c>
      <c r="G43" s="260"/>
    </row>
    <row r="44" spans="1:7" s="2" customFormat="1" ht="20.25" customHeight="1" thickBot="1" x14ac:dyDescent="0.25">
      <c r="A44" s="130"/>
      <c r="B44" s="131"/>
      <c r="C44" s="133"/>
      <c r="D44" s="133"/>
      <c r="E44" s="133"/>
      <c r="F44" s="14">
        <v>0</v>
      </c>
      <c r="G44" s="261"/>
    </row>
    <row r="45" spans="1:7" s="18" customFormat="1" ht="18.95" customHeight="1" thickBot="1" x14ac:dyDescent="0.3">
      <c r="A45" s="262"/>
      <c r="B45" s="263"/>
      <c r="C45" s="263"/>
      <c r="D45" s="263"/>
      <c r="E45" s="263"/>
      <c r="F45" s="263"/>
      <c r="G45" s="264"/>
    </row>
    <row r="46" spans="1:7" s="18" customFormat="1" ht="20.25" customHeight="1" x14ac:dyDescent="0.25">
      <c r="A46" s="243" t="s">
        <v>18</v>
      </c>
      <c r="B46" s="244"/>
      <c r="C46" s="247">
        <f>C43+C13+C28</f>
        <v>13480000</v>
      </c>
      <c r="D46" s="247">
        <f>D43+D13+D28</f>
        <v>725000</v>
      </c>
      <c r="E46" s="247">
        <f>E43+E13+E28</f>
        <v>9176000</v>
      </c>
      <c r="F46" s="5">
        <f>F43+F13+F28</f>
        <v>3579000</v>
      </c>
      <c r="G46" s="15"/>
    </row>
    <row r="47" spans="1:7" s="25" customFormat="1" ht="20.25" customHeight="1" thickBot="1" x14ac:dyDescent="0.3">
      <c r="A47" s="245"/>
      <c r="B47" s="246"/>
      <c r="C47" s="248"/>
      <c r="D47" s="248"/>
      <c r="E47" s="248"/>
      <c r="F47" s="6">
        <f>F44+F14+F29</f>
        <v>0</v>
      </c>
      <c r="G47" s="17"/>
    </row>
    <row r="48" spans="1:7" ht="27" customHeight="1" thickBot="1" x14ac:dyDescent="0.25">
      <c r="A48" s="19"/>
      <c r="B48" s="19"/>
      <c r="C48" s="20"/>
      <c r="D48" s="20"/>
      <c r="E48" s="20"/>
      <c r="F48" s="21"/>
      <c r="G48" s="20"/>
    </row>
    <row r="49" spans="1:16" s="11" customFormat="1" ht="27.75" customHeight="1" thickBot="1" x14ac:dyDescent="0.25">
      <c r="A49" s="221" t="s">
        <v>79</v>
      </c>
      <c r="B49" s="222"/>
      <c r="C49" s="222"/>
      <c r="D49" s="222"/>
      <c r="E49" s="222"/>
      <c r="F49" s="222"/>
      <c r="G49" s="223"/>
    </row>
    <row r="50" spans="1:16" s="23" customFormat="1" ht="18" customHeight="1" x14ac:dyDescent="0.25">
      <c r="A50" s="226" t="s">
        <v>0</v>
      </c>
      <c r="B50" s="227"/>
      <c r="C50" s="232" t="s">
        <v>30</v>
      </c>
      <c r="D50" s="232" t="s">
        <v>32</v>
      </c>
      <c r="E50" s="232"/>
      <c r="F50" s="232"/>
      <c r="G50" s="237" t="s">
        <v>1</v>
      </c>
    </row>
    <row r="51" spans="1:16" s="23" customFormat="1" ht="18" customHeight="1" x14ac:dyDescent="0.25">
      <c r="A51" s="226"/>
      <c r="B51" s="227"/>
      <c r="C51" s="255"/>
      <c r="D51" s="238" t="s">
        <v>2</v>
      </c>
      <c r="E51" s="239" t="s">
        <v>3</v>
      </c>
      <c r="F51" s="38" t="s">
        <v>4</v>
      </c>
      <c r="G51" s="237"/>
    </row>
    <row r="52" spans="1:16" s="23" customFormat="1" ht="18" customHeight="1" x14ac:dyDescent="0.25">
      <c r="A52" s="226"/>
      <c r="B52" s="227"/>
      <c r="C52" s="255"/>
      <c r="D52" s="232"/>
      <c r="E52" s="240"/>
      <c r="F52" s="67" t="s">
        <v>5</v>
      </c>
      <c r="G52" s="4" t="s">
        <v>6</v>
      </c>
    </row>
    <row r="53" spans="1:16" s="42" customFormat="1" ht="18.95" customHeight="1" x14ac:dyDescent="0.25">
      <c r="A53" s="105" t="s">
        <v>7</v>
      </c>
      <c r="B53" s="115" t="s">
        <v>82</v>
      </c>
      <c r="C53" s="259">
        <v>175000</v>
      </c>
      <c r="D53" s="124" t="s">
        <v>11</v>
      </c>
      <c r="E53" s="253"/>
      <c r="F53" s="41"/>
      <c r="G53" s="98" t="s">
        <v>36</v>
      </c>
    </row>
    <row r="54" spans="1:16" s="42" customFormat="1" ht="18.95" customHeight="1" x14ac:dyDescent="0.25">
      <c r="A54" s="258"/>
      <c r="B54" s="122"/>
      <c r="C54" s="259"/>
      <c r="D54" s="124"/>
      <c r="E54" s="254"/>
      <c r="F54" s="41">
        <v>175000</v>
      </c>
      <c r="G54" s="99"/>
    </row>
    <row r="55" spans="1:16" s="42" customFormat="1" ht="18.95" customHeight="1" x14ac:dyDescent="0.25">
      <c r="A55" s="105" t="s">
        <v>7</v>
      </c>
      <c r="B55" s="115" t="s">
        <v>81</v>
      </c>
      <c r="C55" s="123"/>
      <c r="D55" s="124" t="s">
        <v>11</v>
      </c>
      <c r="E55" s="125"/>
      <c r="F55" s="68"/>
      <c r="G55" s="98"/>
    </row>
    <row r="56" spans="1:16" s="42" customFormat="1" ht="18.95" customHeight="1" thickBot="1" x14ac:dyDescent="0.3">
      <c r="A56" s="258"/>
      <c r="B56" s="122"/>
      <c r="C56" s="123"/>
      <c r="D56" s="124"/>
      <c r="E56" s="126"/>
      <c r="F56" s="56"/>
      <c r="G56" s="127"/>
    </row>
    <row r="57" spans="1:16" ht="18.95" customHeight="1" x14ac:dyDescent="0.2">
      <c r="A57" s="128" t="s">
        <v>80</v>
      </c>
      <c r="B57" s="129"/>
      <c r="C57" s="132">
        <f>SUM(C53:C56)</f>
        <v>175000</v>
      </c>
      <c r="D57" s="132">
        <f>SUM(D55:D56)</f>
        <v>0</v>
      </c>
      <c r="E57" s="134">
        <f>E55</f>
        <v>0</v>
      </c>
      <c r="F57" s="13">
        <f>F55</f>
        <v>0</v>
      </c>
      <c r="G57" s="136"/>
      <c r="P57" s="2"/>
    </row>
    <row r="58" spans="1:16" ht="18.95" customHeight="1" thickBot="1" x14ac:dyDescent="0.25">
      <c r="A58" s="130"/>
      <c r="B58" s="131"/>
      <c r="C58" s="133"/>
      <c r="D58" s="133"/>
      <c r="E58" s="135"/>
      <c r="F58" s="14">
        <f>SUM(F54+F56)</f>
        <v>175000</v>
      </c>
      <c r="G58" s="137"/>
    </row>
    <row r="59" spans="1:16" ht="27" customHeight="1" x14ac:dyDescent="0.2">
      <c r="A59" s="19"/>
      <c r="B59" s="19"/>
      <c r="C59" s="20"/>
      <c r="D59" s="20"/>
      <c r="E59" s="20"/>
      <c r="F59" s="21"/>
      <c r="G59" s="20"/>
    </row>
    <row r="60" spans="1:16" ht="27" customHeight="1" thickBot="1" x14ac:dyDescent="0.25">
      <c r="A60" s="19"/>
      <c r="B60" s="19"/>
      <c r="C60" s="20"/>
      <c r="D60" s="20"/>
      <c r="E60" s="20"/>
      <c r="F60" s="21"/>
      <c r="G60" s="20"/>
    </row>
    <row r="61" spans="1:16" s="23" customFormat="1" ht="32.25" customHeight="1" thickBot="1" x14ac:dyDescent="0.3">
      <c r="A61" s="221" t="s">
        <v>45</v>
      </c>
      <c r="B61" s="222"/>
      <c r="C61" s="222"/>
      <c r="D61" s="222"/>
      <c r="E61" s="222"/>
      <c r="F61" s="222"/>
      <c r="G61" s="223"/>
    </row>
    <row r="62" spans="1:16" s="23" customFormat="1" ht="15.95" customHeight="1" x14ac:dyDescent="0.25">
      <c r="A62" s="226" t="s">
        <v>0</v>
      </c>
      <c r="B62" s="227"/>
      <c r="C62" s="232" t="s">
        <v>30</v>
      </c>
      <c r="D62" s="256" t="s">
        <v>32</v>
      </c>
      <c r="E62" s="257"/>
      <c r="F62" s="229"/>
      <c r="G62" s="237" t="s">
        <v>1</v>
      </c>
    </row>
    <row r="63" spans="1:16" s="45" customFormat="1" ht="15.95" customHeight="1" x14ac:dyDescent="0.2">
      <c r="A63" s="226"/>
      <c r="B63" s="227"/>
      <c r="C63" s="255"/>
      <c r="D63" s="238" t="s">
        <v>2</v>
      </c>
      <c r="E63" s="239" t="s">
        <v>3</v>
      </c>
      <c r="F63" s="239" t="s">
        <v>4</v>
      </c>
      <c r="G63" s="237"/>
    </row>
    <row r="64" spans="1:16" s="45" customFormat="1" ht="15.95" customHeight="1" x14ac:dyDescent="0.2">
      <c r="A64" s="228"/>
      <c r="B64" s="229"/>
      <c r="C64" s="255"/>
      <c r="D64" s="232"/>
      <c r="E64" s="240"/>
      <c r="F64" s="240"/>
      <c r="G64" s="4" t="s">
        <v>6</v>
      </c>
    </row>
    <row r="65" spans="1:7" s="45" customFormat="1" ht="21.95" customHeight="1" x14ac:dyDescent="0.2">
      <c r="A65" s="105" t="s">
        <v>7</v>
      </c>
      <c r="B65" s="115" t="s">
        <v>33</v>
      </c>
      <c r="C65" s="92">
        <v>155000</v>
      </c>
      <c r="D65" s="206">
        <f>C65-F65</f>
        <v>85000</v>
      </c>
      <c r="E65" s="208"/>
      <c r="F65" s="253">
        <v>70000</v>
      </c>
      <c r="G65" s="98" t="s">
        <v>36</v>
      </c>
    </row>
    <row r="66" spans="1:7" s="45" customFormat="1" ht="21.95" customHeight="1" x14ac:dyDescent="0.2">
      <c r="A66" s="106"/>
      <c r="B66" s="90"/>
      <c r="C66" s="93"/>
      <c r="D66" s="207"/>
      <c r="E66" s="209"/>
      <c r="F66" s="254"/>
      <c r="G66" s="99"/>
    </row>
    <row r="67" spans="1:7" s="45" customFormat="1" ht="21.95" customHeight="1" x14ac:dyDescent="0.2">
      <c r="A67" s="105" t="s">
        <v>9</v>
      </c>
      <c r="B67" s="115" t="s">
        <v>38</v>
      </c>
      <c r="C67" s="100">
        <f>D67+F67</f>
        <v>499000</v>
      </c>
      <c r="D67" s="94">
        <v>59000</v>
      </c>
      <c r="E67" s="102"/>
      <c r="F67" s="94">
        <v>440000</v>
      </c>
      <c r="G67" s="98" t="s">
        <v>36</v>
      </c>
    </row>
    <row r="68" spans="1:7" s="45" customFormat="1" ht="21.95" customHeight="1" x14ac:dyDescent="0.2">
      <c r="A68" s="106"/>
      <c r="B68" s="90"/>
      <c r="C68" s="101"/>
      <c r="D68" s="95"/>
      <c r="E68" s="103"/>
      <c r="F68" s="95"/>
      <c r="G68" s="99"/>
    </row>
    <row r="69" spans="1:7" s="24" customFormat="1" ht="21.95" customHeight="1" x14ac:dyDescent="0.2">
      <c r="A69" s="88" t="s">
        <v>10</v>
      </c>
      <c r="B69" s="90" t="s">
        <v>64</v>
      </c>
      <c r="C69" s="100">
        <v>1200000</v>
      </c>
      <c r="D69" s="94">
        <v>370000</v>
      </c>
      <c r="E69" s="102"/>
      <c r="F69" s="94">
        <v>830000</v>
      </c>
      <c r="G69" s="251" t="s">
        <v>12</v>
      </c>
    </row>
    <row r="70" spans="1:7" s="24" customFormat="1" ht="21.95" customHeight="1" x14ac:dyDescent="0.2">
      <c r="A70" s="89"/>
      <c r="B70" s="91"/>
      <c r="C70" s="101"/>
      <c r="D70" s="95"/>
      <c r="E70" s="103"/>
      <c r="F70" s="95"/>
      <c r="G70" s="252"/>
    </row>
    <row r="71" spans="1:7" s="24" customFormat="1" ht="21.95" customHeight="1" x14ac:dyDescent="0.2">
      <c r="A71" s="88" t="s">
        <v>13</v>
      </c>
      <c r="B71" s="90" t="s">
        <v>78</v>
      </c>
      <c r="C71" s="100">
        <v>300000</v>
      </c>
      <c r="D71" s="94"/>
      <c r="E71" s="102"/>
      <c r="F71" s="94">
        <v>300000</v>
      </c>
      <c r="G71" s="98" t="s">
        <v>36</v>
      </c>
    </row>
    <row r="72" spans="1:7" s="24" customFormat="1" ht="21.95" customHeight="1" x14ac:dyDescent="0.2">
      <c r="A72" s="89"/>
      <c r="B72" s="91"/>
      <c r="C72" s="101"/>
      <c r="D72" s="95"/>
      <c r="E72" s="103"/>
      <c r="F72" s="95"/>
      <c r="G72" s="99"/>
    </row>
    <row r="73" spans="1:7" s="24" customFormat="1" ht="21.95" customHeight="1" x14ac:dyDescent="0.2">
      <c r="A73" s="88" t="s">
        <v>15</v>
      </c>
      <c r="B73" s="90" t="s">
        <v>74</v>
      </c>
      <c r="C73" s="92">
        <v>135000</v>
      </c>
      <c r="D73" s="94">
        <v>135000</v>
      </c>
      <c r="E73" s="102"/>
      <c r="F73" s="94"/>
      <c r="G73" s="98" t="s">
        <v>36</v>
      </c>
    </row>
    <row r="74" spans="1:7" s="24" customFormat="1" ht="21.95" customHeight="1" x14ac:dyDescent="0.2">
      <c r="A74" s="89"/>
      <c r="B74" s="91"/>
      <c r="C74" s="93"/>
      <c r="D74" s="95"/>
      <c r="E74" s="103"/>
      <c r="F74" s="95"/>
      <c r="G74" s="99"/>
    </row>
    <row r="75" spans="1:7" s="24" customFormat="1" ht="21.95" customHeight="1" x14ac:dyDescent="0.2">
      <c r="A75" s="88" t="s">
        <v>16</v>
      </c>
      <c r="B75" s="90" t="s">
        <v>75</v>
      </c>
      <c r="C75" s="92">
        <v>200000</v>
      </c>
      <c r="D75" s="94">
        <v>200000</v>
      </c>
      <c r="E75" s="96"/>
      <c r="F75" s="94"/>
      <c r="G75" s="98" t="s">
        <v>36</v>
      </c>
    </row>
    <row r="76" spans="1:7" s="24" customFormat="1" ht="21.95" customHeight="1" thickBot="1" x14ac:dyDescent="0.25">
      <c r="A76" s="89"/>
      <c r="B76" s="91"/>
      <c r="C76" s="93"/>
      <c r="D76" s="95"/>
      <c r="E76" s="97"/>
      <c r="F76" s="95"/>
      <c r="G76" s="99"/>
    </row>
    <row r="77" spans="1:7" s="24" customFormat="1" ht="15.95" customHeight="1" x14ac:dyDescent="0.2">
      <c r="A77" s="243" t="s">
        <v>46</v>
      </c>
      <c r="B77" s="244"/>
      <c r="C77" s="247">
        <f>SUM(C65:C76)</f>
        <v>2489000</v>
      </c>
      <c r="D77" s="247">
        <f>SUM(D65:D75)</f>
        <v>849000</v>
      </c>
      <c r="E77" s="247">
        <f>SUM(E65:E74)</f>
        <v>0</v>
      </c>
      <c r="F77" s="247">
        <f>SUM(F65:F76)</f>
        <v>1640000</v>
      </c>
      <c r="G77" s="249"/>
    </row>
    <row r="78" spans="1:7" s="28" customFormat="1" ht="15.95" customHeight="1" thickBot="1" x14ac:dyDescent="0.3">
      <c r="A78" s="245"/>
      <c r="B78" s="246"/>
      <c r="C78" s="248"/>
      <c r="D78" s="248"/>
      <c r="E78" s="248"/>
      <c r="F78" s="248"/>
      <c r="G78" s="250"/>
    </row>
    <row r="79" spans="1:7" s="28" customFormat="1" ht="23.25" customHeight="1" thickBot="1" x14ac:dyDescent="0.35">
      <c r="A79" s="19"/>
      <c r="B79" s="19"/>
      <c r="C79" s="20"/>
      <c r="D79" s="20"/>
      <c r="E79" s="21"/>
      <c r="F79" s="20"/>
      <c r="G79" s="27"/>
    </row>
    <row r="80" spans="1:7" s="10" customFormat="1" ht="31.5" customHeight="1" thickBot="1" x14ac:dyDescent="0.3">
      <c r="A80" s="221" t="s">
        <v>19</v>
      </c>
      <c r="B80" s="222"/>
      <c r="C80" s="222"/>
      <c r="D80" s="222"/>
      <c r="E80" s="222"/>
      <c r="F80" s="222"/>
      <c r="G80" s="223"/>
    </row>
    <row r="81" spans="1:10" s="24" customFormat="1" ht="18" customHeight="1" x14ac:dyDescent="0.2">
      <c r="A81" s="224" t="s">
        <v>0</v>
      </c>
      <c r="B81" s="225"/>
      <c r="C81" s="230" t="s">
        <v>30</v>
      </c>
      <c r="D81" s="233" t="s">
        <v>32</v>
      </c>
      <c r="E81" s="234"/>
      <c r="F81" s="235"/>
      <c r="G81" s="236" t="s">
        <v>1</v>
      </c>
    </row>
    <row r="82" spans="1:10" s="24" customFormat="1" ht="18" customHeight="1" x14ac:dyDescent="0.2">
      <c r="A82" s="226"/>
      <c r="B82" s="227"/>
      <c r="C82" s="231"/>
      <c r="D82" s="238" t="s">
        <v>2</v>
      </c>
      <c r="E82" s="239" t="s">
        <v>4</v>
      </c>
      <c r="F82" s="241" t="s">
        <v>20</v>
      </c>
      <c r="G82" s="237"/>
      <c r="J82" s="24" t="s">
        <v>11</v>
      </c>
    </row>
    <row r="83" spans="1:10" s="24" customFormat="1" ht="18" customHeight="1" x14ac:dyDescent="0.2">
      <c r="A83" s="228"/>
      <c r="B83" s="229"/>
      <c r="C83" s="232"/>
      <c r="D83" s="232"/>
      <c r="E83" s="240"/>
      <c r="F83" s="242"/>
      <c r="G83" s="4" t="s">
        <v>6</v>
      </c>
    </row>
    <row r="84" spans="1:10" ht="18" customHeight="1" x14ac:dyDescent="0.2">
      <c r="A84" s="105" t="s">
        <v>7</v>
      </c>
      <c r="B84" s="115" t="s">
        <v>21</v>
      </c>
      <c r="C84" s="116">
        <v>400000</v>
      </c>
      <c r="D84" s="204"/>
      <c r="E84" s="118">
        <v>400000</v>
      </c>
      <c r="F84" s="120"/>
      <c r="G84" s="98" t="s">
        <v>8</v>
      </c>
    </row>
    <row r="85" spans="1:10" ht="18" customHeight="1" x14ac:dyDescent="0.2">
      <c r="A85" s="106"/>
      <c r="B85" s="122"/>
      <c r="C85" s="219"/>
      <c r="D85" s="214"/>
      <c r="E85" s="220"/>
      <c r="F85" s="121"/>
      <c r="G85" s="104"/>
    </row>
    <row r="86" spans="1:10" s="3" customFormat="1" ht="18" customHeight="1" x14ac:dyDescent="0.2">
      <c r="A86" s="105" t="s">
        <v>9</v>
      </c>
      <c r="B86" s="107" t="s">
        <v>51</v>
      </c>
      <c r="C86" s="116">
        <v>190000</v>
      </c>
      <c r="D86" s="204">
        <v>190000</v>
      </c>
      <c r="E86" s="215"/>
      <c r="F86" s="217"/>
      <c r="G86" s="98" t="s">
        <v>8</v>
      </c>
    </row>
    <row r="87" spans="1:10" s="3" customFormat="1" ht="18" customHeight="1" x14ac:dyDescent="0.2">
      <c r="A87" s="106"/>
      <c r="B87" s="211"/>
      <c r="C87" s="219"/>
      <c r="D87" s="214"/>
      <c r="E87" s="216"/>
      <c r="F87" s="218"/>
      <c r="G87" s="104"/>
    </row>
    <row r="88" spans="1:10" s="3" customFormat="1" ht="18" customHeight="1" x14ac:dyDescent="0.2">
      <c r="A88" s="105" t="s">
        <v>10</v>
      </c>
      <c r="B88" s="107" t="s">
        <v>52</v>
      </c>
      <c r="C88" s="116">
        <v>50000</v>
      </c>
      <c r="D88" s="204">
        <v>50000</v>
      </c>
      <c r="E88" s="215"/>
      <c r="F88" s="217"/>
      <c r="G88" s="98" t="s">
        <v>8</v>
      </c>
    </row>
    <row r="89" spans="1:10" s="3" customFormat="1" ht="18" customHeight="1" x14ac:dyDescent="0.2">
      <c r="A89" s="106"/>
      <c r="B89" s="211"/>
      <c r="C89" s="219"/>
      <c r="D89" s="214"/>
      <c r="E89" s="216"/>
      <c r="F89" s="218"/>
      <c r="G89" s="104"/>
    </row>
    <row r="90" spans="1:10" s="3" customFormat="1" ht="18" customHeight="1" x14ac:dyDescent="0.2">
      <c r="A90" s="105" t="s">
        <v>13</v>
      </c>
      <c r="B90" s="107" t="s">
        <v>53</v>
      </c>
      <c r="C90" s="116">
        <v>1300000</v>
      </c>
      <c r="D90" s="204">
        <v>1300000</v>
      </c>
      <c r="E90" s="215"/>
      <c r="F90" s="217"/>
      <c r="G90" s="98" t="s">
        <v>8</v>
      </c>
    </row>
    <row r="91" spans="1:10" s="3" customFormat="1" ht="18" customHeight="1" x14ac:dyDescent="0.2">
      <c r="A91" s="106"/>
      <c r="B91" s="211"/>
      <c r="C91" s="219"/>
      <c r="D91" s="214"/>
      <c r="E91" s="216"/>
      <c r="F91" s="218"/>
      <c r="G91" s="104"/>
    </row>
    <row r="92" spans="1:10" s="3" customFormat="1" ht="18" customHeight="1" x14ac:dyDescent="0.2">
      <c r="A92" s="105" t="s">
        <v>15</v>
      </c>
      <c r="B92" s="107" t="s">
        <v>54</v>
      </c>
      <c r="C92" s="212"/>
      <c r="D92" s="204"/>
      <c r="E92" s="215"/>
      <c r="F92" s="217"/>
      <c r="G92" s="98" t="s">
        <v>8</v>
      </c>
    </row>
    <row r="93" spans="1:10" s="3" customFormat="1" ht="18" customHeight="1" x14ac:dyDescent="0.2">
      <c r="A93" s="106"/>
      <c r="B93" s="211"/>
      <c r="C93" s="213"/>
      <c r="D93" s="214"/>
      <c r="E93" s="216"/>
      <c r="F93" s="218"/>
      <c r="G93" s="104"/>
    </row>
    <row r="94" spans="1:10" ht="18" customHeight="1" x14ac:dyDescent="0.2">
      <c r="A94" s="105" t="s">
        <v>16</v>
      </c>
      <c r="B94" s="115" t="s">
        <v>22</v>
      </c>
      <c r="C94" s="116">
        <v>70000</v>
      </c>
      <c r="D94" s="118"/>
      <c r="E94" s="118">
        <v>70000</v>
      </c>
      <c r="F94" s="120"/>
      <c r="G94" s="98" t="s">
        <v>8</v>
      </c>
    </row>
    <row r="95" spans="1:10" ht="18" customHeight="1" x14ac:dyDescent="0.2">
      <c r="A95" s="106"/>
      <c r="B95" s="90"/>
      <c r="C95" s="117"/>
      <c r="D95" s="119"/>
      <c r="E95" s="119"/>
      <c r="F95" s="121"/>
      <c r="G95" s="104"/>
    </row>
    <row r="96" spans="1:10" ht="18" customHeight="1" x14ac:dyDescent="0.2">
      <c r="A96" s="105" t="s">
        <v>55</v>
      </c>
      <c r="B96" s="115" t="s">
        <v>34</v>
      </c>
      <c r="C96" s="116">
        <v>100000</v>
      </c>
      <c r="D96" s="118">
        <v>100000</v>
      </c>
      <c r="E96" s="118"/>
      <c r="F96" s="120"/>
      <c r="G96" s="98" t="s">
        <v>8</v>
      </c>
    </row>
    <row r="97" spans="1:7" ht="18" customHeight="1" x14ac:dyDescent="0.2">
      <c r="A97" s="106"/>
      <c r="B97" s="90"/>
      <c r="C97" s="117"/>
      <c r="D97" s="119"/>
      <c r="E97" s="119"/>
      <c r="F97" s="121"/>
      <c r="G97" s="104"/>
    </row>
    <row r="98" spans="1:7" ht="18" customHeight="1" x14ac:dyDescent="0.2">
      <c r="A98" s="105" t="s">
        <v>56</v>
      </c>
      <c r="B98" s="107" t="s">
        <v>63</v>
      </c>
      <c r="C98" s="109">
        <v>100000</v>
      </c>
      <c r="D98" s="111">
        <v>100000</v>
      </c>
      <c r="E98" s="111"/>
      <c r="F98" s="113"/>
      <c r="G98" s="98" t="s">
        <v>8</v>
      </c>
    </row>
    <row r="99" spans="1:7" ht="20.100000000000001" customHeight="1" x14ac:dyDescent="0.2">
      <c r="A99" s="106"/>
      <c r="B99" s="108"/>
      <c r="C99" s="110"/>
      <c r="D99" s="112"/>
      <c r="E99" s="112"/>
      <c r="F99" s="114"/>
      <c r="G99" s="104"/>
    </row>
    <row r="100" spans="1:7" ht="19.5" customHeight="1" x14ac:dyDescent="0.2">
      <c r="A100" s="105" t="s">
        <v>57</v>
      </c>
      <c r="B100" s="115" t="s">
        <v>35</v>
      </c>
      <c r="C100" s="202">
        <v>2300000</v>
      </c>
      <c r="D100" s="204">
        <v>2300000</v>
      </c>
      <c r="E100" s="206"/>
      <c r="F100" s="120"/>
      <c r="G100" s="98" t="s">
        <v>8</v>
      </c>
    </row>
    <row r="101" spans="1:7" ht="20.25" customHeight="1" x14ac:dyDescent="0.2">
      <c r="A101" s="106"/>
      <c r="B101" s="90"/>
      <c r="C101" s="203"/>
      <c r="D101" s="205"/>
      <c r="E101" s="207"/>
      <c r="F101" s="121"/>
      <c r="G101" s="104"/>
    </row>
    <row r="102" spans="1:7" ht="20.25" customHeight="1" x14ac:dyDescent="0.2">
      <c r="A102" s="105" t="s">
        <v>58</v>
      </c>
      <c r="B102" s="115" t="s">
        <v>77</v>
      </c>
      <c r="C102" s="100">
        <v>50000</v>
      </c>
      <c r="D102" s="206">
        <v>50000</v>
      </c>
      <c r="E102" s="208"/>
      <c r="F102" s="102"/>
      <c r="G102" s="98" t="s">
        <v>8</v>
      </c>
    </row>
    <row r="103" spans="1:7" ht="20.25" customHeight="1" x14ac:dyDescent="0.2">
      <c r="A103" s="106"/>
      <c r="B103" s="90"/>
      <c r="C103" s="101"/>
      <c r="D103" s="207"/>
      <c r="E103" s="209"/>
      <c r="F103" s="103"/>
      <c r="G103" s="104"/>
    </row>
    <row r="104" spans="1:7" ht="20.25" customHeight="1" x14ac:dyDescent="0.2">
      <c r="A104" s="105" t="s">
        <v>67</v>
      </c>
      <c r="B104" s="115" t="s">
        <v>76</v>
      </c>
      <c r="C104" s="100">
        <v>200000</v>
      </c>
      <c r="D104" s="210">
        <v>200000</v>
      </c>
      <c r="E104" s="208"/>
      <c r="F104" s="64"/>
      <c r="G104" s="98" t="s">
        <v>8</v>
      </c>
    </row>
    <row r="105" spans="1:7" ht="20.25" customHeight="1" x14ac:dyDescent="0.2">
      <c r="A105" s="106"/>
      <c r="B105" s="90"/>
      <c r="C105" s="101"/>
      <c r="D105" s="207"/>
      <c r="E105" s="209"/>
      <c r="F105" s="64"/>
      <c r="G105" s="104"/>
    </row>
    <row r="106" spans="1:7" ht="18" customHeight="1" x14ac:dyDescent="0.2">
      <c r="A106" s="105" t="s">
        <v>67</v>
      </c>
      <c r="B106" s="107" t="s">
        <v>23</v>
      </c>
      <c r="C106" s="109">
        <v>100000</v>
      </c>
      <c r="D106" s="199">
        <v>100000</v>
      </c>
      <c r="E106" s="199"/>
      <c r="F106" s="113"/>
      <c r="G106" s="98" t="s">
        <v>8</v>
      </c>
    </row>
    <row r="107" spans="1:7" ht="18" customHeight="1" thickBot="1" x14ac:dyDescent="0.25">
      <c r="A107" s="106"/>
      <c r="B107" s="108"/>
      <c r="C107" s="110"/>
      <c r="D107" s="200"/>
      <c r="E107" s="200"/>
      <c r="F107" s="114"/>
      <c r="G107" s="201"/>
    </row>
    <row r="108" spans="1:7" ht="18" customHeight="1" x14ac:dyDescent="0.2">
      <c r="A108" s="175" t="s">
        <v>24</v>
      </c>
      <c r="B108" s="176"/>
      <c r="C108" s="179">
        <f>SUM(C84:C106)</f>
        <v>4860000</v>
      </c>
      <c r="D108" s="179">
        <f>SUM(D84:D107)</f>
        <v>4390000</v>
      </c>
      <c r="E108" s="179">
        <f>SUM(E84:E107)</f>
        <v>470000</v>
      </c>
      <c r="F108" s="181">
        <f>SUM(F84:F107)</f>
        <v>0</v>
      </c>
      <c r="G108" s="183"/>
    </row>
    <row r="109" spans="1:7" ht="18" customHeight="1" thickBot="1" x14ac:dyDescent="0.25">
      <c r="A109" s="177"/>
      <c r="B109" s="178"/>
      <c r="C109" s="180"/>
      <c r="D109" s="180"/>
      <c r="E109" s="180"/>
      <c r="F109" s="182"/>
      <c r="G109" s="184"/>
    </row>
    <row r="110" spans="1:7" s="2" customFormat="1" ht="18" customHeight="1" x14ac:dyDescent="0.3">
      <c r="A110" s="19"/>
      <c r="B110" s="19"/>
      <c r="C110" s="21"/>
      <c r="D110" s="21"/>
      <c r="E110" s="21"/>
      <c r="F110" s="20"/>
      <c r="G110" s="27"/>
    </row>
    <row r="111" spans="1:7" s="2" customFormat="1" ht="18" customHeight="1" x14ac:dyDescent="0.3">
      <c r="A111" s="19"/>
      <c r="B111" s="19"/>
      <c r="C111" s="21"/>
      <c r="D111" s="21"/>
      <c r="E111" s="21"/>
      <c r="F111" s="20"/>
      <c r="G111" s="27"/>
    </row>
    <row r="112" spans="1:7" s="2" customFormat="1" ht="18" customHeight="1" x14ac:dyDescent="0.3">
      <c r="A112" s="19"/>
      <c r="B112" s="19"/>
      <c r="C112" s="21"/>
      <c r="D112" s="21"/>
      <c r="E112" s="21"/>
      <c r="F112" s="20"/>
      <c r="G112" s="27"/>
    </row>
    <row r="113" spans="1:7" s="2" customFormat="1" ht="18" customHeight="1" x14ac:dyDescent="0.3">
      <c r="A113" s="19"/>
      <c r="B113" s="19"/>
      <c r="C113" s="21"/>
      <c r="D113" s="21"/>
      <c r="E113" s="21"/>
      <c r="F113" s="20"/>
      <c r="G113" s="27"/>
    </row>
    <row r="114" spans="1:7" s="2" customFormat="1" ht="18" customHeight="1" x14ac:dyDescent="0.3">
      <c r="A114" s="19"/>
      <c r="B114" s="19"/>
      <c r="C114" s="21"/>
      <c r="D114" s="21"/>
      <c r="E114" s="21"/>
      <c r="F114" s="20"/>
      <c r="G114" s="27"/>
    </row>
    <row r="115" spans="1:7" s="2" customFormat="1" ht="17.25" customHeight="1" x14ac:dyDescent="0.3">
      <c r="A115" s="19"/>
      <c r="B115" s="19"/>
      <c r="C115" s="21"/>
      <c r="D115" s="21"/>
      <c r="E115" s="21"/>
      <c r="F115" s="20"/>
      <c r="G115" s="27"/>
    </row>
    <row r="116" spans="1:7" ht="39.75" customHeight="1" thickBot="1" x14ac:dyDescent="0.35">
      <c r="A116" s="7"/>
      <c r="B116" s="7"/>
      <c r="C116" s="9"/>
      <c r="D116" s="9"/>
      <c r="E116" s="9"/>
      <c r="F116" s="8"/>
      <c r="G116" s="29"/>
    </row>
    <row r="117" spans="1:7" ht="18" customHeight="1" x14ac:dyDescent="0.2">
      <c r="A117" s="185" t="s">
        <v>49</v>
      </c>
      <c r="B117" s="186"/>
      <c r="C117" s="186"/>
      <c r="D117" s="186"/>
      <c r="E117" s="186"/>
      <c r="F117" s="186"/>
      <c r="G117" s="187"/>
    </row>
    <row r="118" spans="1:7" ht="18" customHeight="1" thickBot="1" x14ac:dyDescent="0.25">
      <c r="A118" s="188"/>
      <c r="B118" s="189"/>
      <c r="C118" s="189"/>
      <c r="D118" s="189"/>
      <c r="E118" s="189"/>
      <c r="F118" s="189"/>
      <c r="G118" s="190"/>
    </row>
    <row r="119" spans="1:7" ht="18" customHeight="1" x14ac:dyDescent="0.2">
      <c r="A119" s="163" t="s">
        <v>0</v>
      </c>
      <c r="B119" s="164"/>
      <c r="C119" s="165" t="s">
        <v>30</v>
      </c>
      <c r="D119" s="167" t="s">
        <v>32</v>
      </c>
      <c r="E119" s="168"/>
      <c r="F119" s="168"/>
      <c r="G119" s="169"/>
    </row>
    <row r="120" spans="1:7" ht="18" customHeight="1" x14ac:dyDescent="0.2">
      <c r="A120" s="163"/>
      <c r="B120" s="164"/>
      <c r="C120" s="166"/>
      <c r="D120" s="170" t="s">
        <v>2</v>
      </c>
      <c r="E120" s="30" t="s">
        <v>4</v>
      </c>
      <c r="F120" s="172" t="s">
        <v>20</v>
      </c>
      <c r="G120" s="173" t="s">
        <v>3</v>
      </c>
    </row>
    <row r="121" spans="1:7" ht="18" customHeight="1" x14ac:dyDescent="0.2">
      <c r="A121" s="163"/>
      <c r="B121" s="164"/>
      <c r="C121" s="166"/>
      <c r="D121" s="171"/>
      <c r="E121" s="30" t="s">
        <v>5</v>
      </c>
      <c r="F121" s="171"/>
      <c r="G121" s="174"/>
    </row>
    <row r="122" spans="1:7" ht="18" customHeight="1" x14ac:dyDescent="0.2">
      <c r="A122" s="138" t="s">
        <v>47</v>
      </c>
      <c r="B122" s="139"/>
      <c r="C122" s="142">
        <f>C13+C43</f>
        <v>3460000</v>
      </c>
      <c r="D122" s="144">
        <f>D43</f>
        <v>725000</v>
      </c>
      <c r="E122" s="32">
        <f>F13+F43</f>
        <v>1575000</v>
      </c>
      <c r="F122" s="146">
        <v>0</v>
      </c>
      <c r="G122" s="148">
        <f>E13</f>
        <v>1160000</v>
      </c>
    </row>
    <row r="123" spans="1:7" ht="18" customHeight="1" x14ac:dyDescent="0.2">
      <c r="A123" s="140"/>
      <c r="B123" s="141"/>
      <c r="C123" s="143"/>
      <c r="D123" s="145"/>
      <c r="E123" s="49">
        <v>0</v>
      </c>
      <c r="F123" s="147"/>
      <c r="G123" s="149"/>
    </row>
    <row r="124" spans="1:7" ht="18" customHeight="1" x14ac:dyDescent="0.2">
      <c r="A124" s="138" t="s">
        <v>48</v>
      </c>
      <c r="B124" s="139"/>
      <c r="C124" s="142">
        <f>C28</f>
        <v>10020000</v>
      </c>
      <c r="D124" s="142">
        <f>D28</f>
        <v>0</v>
      </c>
      <c r="E124" s="32">
        <f>F48</f>
        <v>0</v>
      </c>
      <c r="F124" s="146">
        <v>0</v>
      </c>
      <c r="G124" s="148">
        <f>E28</f>
        <v>8016000</v>
      </c>
    </row>
    <row r="125" spans="1:7" ht="18" customHeight="1" x14ac:dyDescent="0.2">
      <c r="A125" s="140"/>
      <c r="B125" s="141"/>
      <c r="C125" s="143"/>
      <c r="D125" s="143"/>
      <c r="E125" s="49">
        <f>F29</f>
        <v>0</v>
      </c>
      <c r="F125" s="147"/>
      <c r="G125" s="149"/>
    </row>
    <row r="126" spans="1:7" ht="18" customHeight="1" x14ac:dyDescent="0.2">
      <c r="A126" s="138" t="s">
        <v>83</v>
      </c>
      <c r="B126" s="139"/>
      <c r="C126" s="142">
        <f>C77</f>
        <v>2489000</v>
      </c>
      <c r="D126" s="144">
        <f>D77</f>
        <v>849000</v>
      </c>
      <c r="E126" s="32">
        <f>F77</f>
        <v>1640000</v>
      </c>
      <c r="F126" s="146">
        <v>0</v>
      </c>
      <c r="G126" s="148">
        <v>0</v>
      </c>
    </row>
    <row r="127" spans="1:7" ht="18" customHeight="1" x14ac:dyDescent="0.2">
      <c r="A127" s="140"/>
      <c r="B127" s="141"/>
      <c r="C127" s="143"/>
      <c r="D127" s="145"/>
      <c r="E127" s="49">
        <f>F78</f>
        <v>0</v>
      </c>
      <c r="F127" s="147"/>
      <c r="G127" s="149"/>
    </row>
    <row r="128" spans="1:7" ht="18" customHeight="1" x14ac:dyDescent="0.2">
      <c r="A128" s="138" t="s">
        <v>84</v>
      </c>
      <c r="B128" s="139"/>
      <c r="C128" s="142">
        <f>C57</f>
        <v>175000</v>
      </c>
      <c r="D128" s="144">
        <f>D57</f>
        <v>0</v>
      </c>
      <c r="E128" s="32">
        <f>F78</f>
        <v>0</v>
      </c>
      <c r="F128" s="146">
        <v>0</v>
      </c>
      <c r="G128" s="148">
        <f>E57</f>
        <v>0</v>
      </c>
    </row>
    <row r="129" spans="1:7" ht="18" customHeight="1" x14ac:dyDescent="0.2">
      <c r="A129" s="140"/>
      <c r="B129" s="141"/>
      <c r="C129" s="143"/>
      <c r="D129" s="145"/>
      <c r="E129" s="69">
        <f>F58</f>
        <v>175000</v>
      </c>
      <c r="F129" s="147"/>
      <c r="G129" s="149"/>
    </row>
    <row r="130" spans="1:7" ht="18" customHeight="1" x14ac:dyDescent="0.2">
      <c r="A130" s="191" t="s">
        <v>25</v>
      </c>
      <c r="B130" s="192"/>
      <c r="C130" s="142">
        <f>C108</f>
        <v>4860000</v>
      </c>
      <c r="D130" s="144">
        <f>D108</f>
        <v>4390000</v>
      </c>
      <c r="E130" s="31">
        <f>E108</f>
        <v>470000</v>
      </c>
      <c r="F130" s="197">
        <f>F108</f>
        <v>0</v>
      </c>
      <c r="G130" s="148">
        <v>0</v>
      </c>
    </row>
    <row r="131" spans="1:7" ht="18" customHeight="1" thickBot="1" x14ac:dyDescent="0.25">
      <c r="A131" s="193"/>
      <c r="B131" s="194"/>
      <c r="C131" s="195"/>
      <c r="D131" s="196"/>
      <c r="E131" s="33">
        <f>F95</f>
        <v>0</v>
      </c>
      <c r="F131" s="198"/>
      <c r="G131" s="151"/>
    </row>
    <row r="132" spans="1:7" ht="18" customHeight="1" x14ac:dyDescent="0.2">
      <c r="A132" s="153" t="s">
        <v>50</v>
      </c>
      <c r="B132" s="154"/>
      <c r="C132" s="157">
        <f>SUM(C122:C131)</f>
        <v>21004000</v>
      </c>
      <c r="D132" s="157">
        <f>SUM(D122:D131)</f>
        <v>5964000</v>
      </c>
      <c r="E132" s="34">
        <f>E122+E124+E126+E130</f>
        <v>3685000</v>
      </c>
      <c r="F132" s="159">
        <f>SUM(F122:F131)</f>
        <v>0</v>
      </c>
      <c r="G132" s="161">
        <f>SUM(G122:G131)</f>
        <v>9176000</v>
      </c>
    </row>
    <row r="133" spans="1:7" ht="18" customHeight="1" thickBot="1" x14ac:dyDescent="0.25">
      <c r="A133" s="155"/>
      <c r="B133" s="156"/>
      <c r="C133" s="158"/>
      <c r="D133" s="158"/>
      <c r="E133" s="51">
        <f>E123+E125+E127+E129</f>
        <v>175000</v>
      </c>
      <c r="F133" s="160"/>
      <c r="G133" s="162"/>
    </row>
    <row r="134" spans="1:7" ht="18" customHeight="1" x14ac:dyDescent="0.2">
      <c r="A134" s="50"/>
      <c r="B134" s="50"/>
      <c r="C134" s="35"/>
      <c r="D134" s="35"/>
      <c r="E134" s="35"/>
      <c r="F134" s="35"/>
      <c r="G134" s="36"/>
    </row>
    <row r="135" spans="1:7" ht="18" customHeight="1" x14ac:dyDescent="0.2">
      <c r="A135" s="50"/>
      <c r="B135" s="150"/>
      <c r="C135" s="150"/>
      <c r="D135" s="150"/>
      <c r="E135" s="150"/>
      <c r="F135" s="150"/>
      <c r="G135" s="150"/>
    </row>
    <row r="136" spans="1:7" ht="18" customHeight="1" x14ac:dyDescent="0.2">
      <c r="A136" s="50"/>
      <c r="B136" s="150"/>
      <c r="C136" s="150"/>
      <c r="D136" s="150"/>
      <c r="E136" s="150"/>
      <c r="F136" s="150"/>
      <c r="G136" s="150"/>
    </row>
    <row r="137" spans="1:7" ht="18" customHeight="1" x14ac:dyDescent="0.2">
      <c r="A137" s="50"/>
      <c r="B137" s="152"/>
      <c r="C137" s="152"/>
      <c r="D137" s="152"/>
      <c r="E137" s="152"/>
      <c r="F137" s="152"/>
      <c r="G137" s="152"/>
    </row>
    <row r="138" spans="1:7" ht="18" customHeight="1" x14ac:dyDescent="0.2">
      <c r="A138" s="50"/>
      <c r="B138" s="150"/>
      <c r="C138" s="150"/>
      <c r="D138" s="150"/>
      <c r="E138" s="150"/>
      <c r="F138" s="150"/>
      <c r="G138" s="150"/>
    </row>
    <row r="139" spans="1:7" ht="18" customHeight="1" x14ac:dyDescent="0.2">
      <c r="A139" s="50"/>
      <c r="B139" s="150"/>
      <c r="C139" s="150"/>
      <c r="D139" s="150"/>
      <c r="E139" s="150"/>
      <c r="F139" s="150"/>
      <c r="G139" s="150"/>
    </row>
    <row r="140" spans="1:7" ht="18" customHeight="1" x14ac:dyDescent="0.2">
      <c r="A140" s="50"/>
      <c r="B140" s="150"/>
      <c r="C140" s="150"/>
      <c r="D140" s="150"/>
      <c r="E140" s="150"/>
      <c r="F140" s="150"/>
      <c r="G140" s="150"/>
    </row>
    <row r="141" spans="1:7" ht="18" customHeight="1" x14ac:dyDescent="0.2">
      <c r="A141" s="50"/>
      <c r="B141" s="150"/>
      <c r="C141" s="150"/>
      <c r="D141" s="150"/>
      <c r="E141" s="150"/>
      <c r="F141" s="150"/>
      <c r="G141" s="150"/>
    </row>
    <row r="142" spans="1:7" ht="18" customHeight="1" x14ac:dyDescent="0.2">
      <c r="A142" s="50"/>
      <c r="B142" s="150"/>
      <c r="C142" s="150"/>
      <c r="D142" s="150"/>
      <c r="E142" s="150"/>
      <c r="F142" s="150"/>
      <c r="G142" s="150"/>
    </row>
    <row r="143" spans="1:7" ht="18" customHeight="1" x14ac:dyDescent="0.2">
      <c r="A143" s="50"/>
      <c r="B143" s="150"/>
      <c r="C143" s="150"/>
      <c r="D143" s="150"/>
      <c r="E143" s="150"/>
      <c r="F143" s="150"/>
      <c r="G143" s="150"/>
    </row>
    <row r="144" spans="1:7" ht="18" customHeight="1" x14ac:dyDescent="0.2">
      <c r="A144" s="50"/>
      <c r="B144" s="50"/>
      <c r="C144" s="35"/>
      <c r="D144" s="35"/>
      <c r="E144" s="35"/>
      <c r="F144" s="35"/>
      <c r="G144" s="36"/>
    </row>
    <row r="145" spans="1:7" ht="18" customHeight="1" x14ac:dyDescent="0.2">
      <c r="A145" s="50"/>
      <c r="B145" s="50"/>
      <c r="C145" s="35"/>
      <c r="D145" s="35"/>
      <c r="E145" s="35"/>
      <c r="F145" s="35"/>
      <c r="G145" s="36"/>
    </row>
    <row r="146" spans="1:7" ht="18" customHeight="1" x14ac:dyDescent="0.2">
      <c r="A146" s="50"/>
      <c r="B146" s="50"/>
      <c r="C146" s="35"/>
      <c r="D146" s="35"/>
      <c r="E146" s="35"/>
      <c r="F146" s="35"/>
      <c r="G146" s="36"/>
    </row>
    <row r="147" spans="1:7" ht="18" customHeight="1" x14ac:dyDescent="0.2">
      <c r="A147" s="50"/>
      <c r="B147" s="50"/>
      <c r="C147" s="35"/>
      <c r="D147" s="35"/>
      <c r="E147" s="35"/>
      <c r="F147" s="35"/>
      <c r="G147" s="36"/>
    </row>
    <row r="148" spans="1:7" ht="18" customHeight="1" x14ac:dyDescent="0.2">
      <c r="A148" s="50"/>
      <c r="B148" s="50"/>
      <c r="C148" s="35"/>
      <c r="D148" s="35"/>
      <c r="E148" s="35"/>
      <c r="F148" s="35"/>
      <c r="G148" s="36"/>
    </row>
    <row r="149" spans="1:7" ht="18" customHeight="1" x14ac:dyDescent="0.2">
      <c r="A149" s="50"/>
      <c r="B149" s="50"/>
      <c r="C149" s="35"/>
      <c r="D149" s="35"/>
      <c r="E149" s="35"/>
      <c r="F149" s="35"/>
      <c r="G149" s="36"/>
    </row>
    <row r="150" spans="1:7" ht="18" customHeight="1" x14ac:dyDescent="0.2">
      <c r="A150" s="50"/>
      <c r="B150" s="50"/>
      <c r="C150" s="35"/>
      <c r="D150" s="35"/>
      <c r="E150" s="35"/>
      <c r="F150" s="35"/>
      <c r="G150" s="36"/>
    </row>
    <row r="151" spans="1:7" ht="18" customHeight="1" x14ac:dyDescent="0.2">
      <c r="A151" s="50"/>
      <c r="B151" s="50"/>
      <c r="C151" s="35"/>
      <c r="D151" s="35"/>
      <c r="E151" s="35"/>
      <c r="F151" s="35"/>
      <c r="G151" s="36"/>
    </row>
    <row r="152" spans="1:7" ht="18" customHeight="1" x14ac:dyDescent="0.2">
      <c r="A152" s="50"/>
      <c r="B152" s="50"/>
      <c r="C152" s="35"/>
      <c r="D152" s="35"/>
      <c r="E152" s="35"/>
      <c r="F152" s="35"/>
      <c r="G152" s="36"/>
    </row>
    <row r="153" spans="1:7" ht="18" customHeight="1" x14ac:dyDescent="0.2">
      <c r="A153" s="50"/>
      <c r="B153" s="50"/>
      <c r="C153" s="35"/>
      <c r="D153" s="35"/>
      <c r="E153" s="35"/>
      <c r="F153" s="35"/>
      <c r="G153" s="36"/>
    </row>
    <row r="154" spans="1:7" ht="18" customHeight="1" x14ac:dyDescent="0.2">
      <c r="A154" s="50"/>
      <c r="B154" s="50"/>
      <c r="C154" s="35"/>
      <c r="D154" s="35"/>
      <c r="E154" s="35"/>
      <c r="F154" s="35"/>
      <c r="G154" s="36"/>
    </row>
    <row r="155" spans="1:7" s="37" customFormat="1" ht="18" customHeight="1" x14ac:dyDescent="0.3">
      <c r="A155" s="50"/>
      <c r="B155" s="50"/>
      <c r="C155" s="35"/>
      <c r="D155" s="35"/>
      <c r="E155" s="35"/>
      <c r="F155" s="35"/>
      <c r="G155" s="36"/>
    </row>
    <row r="156" spans="1:7" ht="20.100000000000001" customHeight="1" x14ac:dyDescent="0.2">
      <c r="A156" s="50"/>
      <c r="B156" s="50"/>
      <c r="C156" s="35"/>
      <c r="D156" s="35"/>
      <c r="E156" s="35"/>
      <c r="F156" s="35"/>
      <c r="G156" s="36"/>
    </row>
    <row r="157" spans="1:7" ht="20.100000000000001" customHeight="1" x14ac:dyDescent="0.2">
      <c r="A157" s="50"/>
      <c r="B157" s="50"/>
      <c r="C157" s="35"/>
      <c r="D157" s="35"/>
      <c r="E157" s="35"/>
      <c r="F157" s="35"/>
      <c r="G157" s="36"/>
    </row>
    <row r="158" spans="1:7" ht="20.100000000000001" customHeight="1" x14ac:dyDescent="0.2">
      <c r="A158" s="50"/>
      <c r="B158" s="50"/>
      <c r="C158" s="35"/>
      <c r="D158" s="35"/>
      <c r="E158" s="35"/>
      <c r="F158" s="35"/>
      <c r="G158" s="36"/>
    </row>
    <row r="159" spans="1:7" ht="18" customHeight="1" x14ac:dyDescent="0.2">
      <c r="A159" s="50"/>
      <c r="B159" s="50"/>
      <c r="C159" s="35"/>
      <c r="D159" s="35"/>
      <c r="E159" s="35"/>
      <c r="F159" s="35"/>
      <c r="G159" s="36"/>
    </row>
    <row r="160" spans="1:7" s="12" customFormat="1" ht="18" customHeight="1" x14ac:dyDescent="0.25">
      <c r="A160" s="50"/>
      <c r="B160" s="50"/>
      <c r="C160" s="35"/>
      <c r="D160" s="35"/>
      <c r="E160" s="35"/>
      <c r="F160" s="35"/>
      <c r="G160" s="36"/>
    </row>
    <row r="161" spans="1:7" ht="18" customHeight="1" x14ac:dyDescent="0.2">
      <c r="A161" s="50"/>
      <c r="B161" s="50"/>
      <c r="C161" s="35"/>
      <c r="D161" s="35"/>
      <c r="E161" s="35"/>
      <c r="F161" s="35"/>
      <c r="G161" s="36"/>
    </row>
    <row r="162" spans="1:7" ht="18" customHeight="1" x14ac:dyDescent="0.2">
      <c r="A162" s="50"/>
      <c r="B162" s="50"/>
      <c r="C162" s="35"/>
      <c r="D162" s="35"/>
      <c r="E162" s="35"/>
      <c r="F162" s="35"/>
      <c r="G162" s="36"/>
    </row>
    <row r="163" spans="1:7" s="12" customFormat="1" ht="18" customHeight="1" x14ac:dyDescent="0.25">
      <c r="A163" s="50"/>
      <c r="B163" s="50"/>
      <c r="C163" s="35"/>
      <c r="D163" s="35"/>
      <c r="E163" s="35"/>
      <c r="F163" s="35"/>
      <c r="G163" s="36"/>
    </row>
    <row r="164" spans="1:7" ht="18" customHeight="1" x14ac:dyDescent="0.2">
      <c r="A164" s="50"/>
      <c r="B164" s="50"/>
      <c r="C164" s="35"/>
      <c r="D164" s="35"/>
      <c r="E164" s="35"/>
      <c r="F164" s="35"/>
      <c r="G164" s="36"/>
    </row>
    <row r="165" spans="1:7" s="37" customFormat="1" ht="18" customHeight="1" x14ac:dyDescent="0.3">
      <c r="A165" s="50"/>
      <c r="B165" s="50"/>
      <c r="C165" s="35"/>
      <c r="D165" s="35"/>
      <c r="E165" s="35"/>
      <c r="F165" s="35"/>
      <c r="G165" s="36"/>
    </row>
    <row r="166" spans="1:7" ht="18" customHeight="1" x14ac:dyDescent="0.2">
      <c r="A166" s="50"/>
      <c r="B166" s="50"/>
      <c r="C166" s="35"/>
      <c r="D166" s="35"/>
      <c r="E166" s="35"/>
      <c r="F166" s="35"/>
      <c r="G166" s="36"/>
    </row>
    <row r="167" spans="1:7" s="12" customFormat="1" ht="18" customHeight="1" x14ac:dyDescent="0.25">
      <c r="A167" s="50"/>
      <c r="B167" s="50"/>
      <c r="C167" s="35"/>
      <c r="D167" s="35"/>
      <c r="E167" s="35"/>
      <c r="F167" s="35"/>
      <c r="G167" s="36"/>
    </row>
    <row r="168" spans="1:7" ht="18" customHeight="1" x14ac:dyDescent="0.2">
      <c r="A168" s="50"/>
      <c r="B168" s="50"/>
      <c r="C168" s="35"/>
      <c r="D168" s="35"/>
      <c r="E168" s="35"/>
      <c r="F168" s="35"/>
      <c r="G168" s="36"/>
    </row>
    <row r="169" spans="1:7" ht="18" customHeight="1" x14ac:dyDescent="0.2">
      <c r="A169" s="50"/>
      <c r="B169" s="50"/>
      <c r="C169" s="35"/>
      <c r="D169" s="35"/>
      <c r="E169" s="35"/>
      <c r="F169" s="35"/>
      <c r="G169" s="36"/>
    </row>
    <row r="170" spans="1:7" ht="18" customHeight="1" x14ac:dyDescent="0.2">
      <c r="A170" s="50"/>
      <c r="B170" s="50"/>
      <c r="C170" s="35"/>
      <c r="D170" s="35"/>
      <c r="E170" s="35"/>
      <c r="F170" s="35"/>
      <c r="G170" s="36"/>
    </row>
    <row r="171" spans="1:7" s="12" customFormat="1" ht="18" customHeight="1" x14ac:dyDescent="0.25">
      <c r="A171" s="50"/>
      <c r="B171" s="50"/>
      <c r="C171" s="35"/>
      <c r="D171" s="35"/>
      <c r="E171" s="35"/>
      <c r="F171" s="35"/>
      <c r="G171" s="36"/>
    </row>
    <row r="172" spans="1:7" ht="18" customHeight="1" x14ac:dyDescent="0.2">
      <c r="A172" s="50"/>
      <c r="B172" s="50"/>
      <c r="C172" s="35"/>
      <c r="D172" s="35"/>
      <c r="E172" s="35"/>
      <c r="F172" s="35"/>
      <c r="G172" s="36"/>
    </row>
    <row r="173" spans="1:7" s="37" customFormat="1" ht="18" customHeight="1" x14ac:dyDescent="0.3">
      <c r="A173" s="50"/>
      <c r="B173" s="50"/>
      <c r="C173" s="35"/>
      <c r="D173" s="35"/>
      <c r="E173" s="35"/>
      <c r="F173" s="35"/>
      <c r="G173" s="36"/>
    </row>
    <row r="174" spans="1:7" ht="18" customHeight="1" x14ac:dyDescent="0.2">
      <c r="A174" s="50"/>
      <c r="B174" s="50"/>
      <c r="C174" s="35"/>
      <c r="D174" s="35"/>
      <c r="E174" s="35"/>
      <c r="F174" s="35"/>
      <c r="G174" s="36"/>
    </row>
    <row r="175" spans="1:7" s="12" customFormat="1" ht="18" customHeight="1" x14ac:dyDescent="0.25">
      <c r="A175" s="1"/>
      <c r="B175" s="1"/>
      <c r="C175" s="1"/>
      <c r="D175" s="1"/>
      <c r="E175" s="1"/>
      <c r="F175" s="1"/>
      <c r="G175" s="1"/>
    </row>
    <row r="176" spans="1:7" s="12" customFormat="1" ht="18" customHeight="1" x14ac:dyDescent="0.25">
      <c r="A176" s="1"/>
      <c r="B176" s="1"/>
      <c r="C176" s="1"/>
      <c r="D176" s="1"/>
      <c r="E176" s="1"/>
      <c r="F176" s="1"/>
      <c r="G176" s="1"/>
    </row>
    <row r="177" spans="1:7" s="12" customFormat="1" ht="18" customHeight="1" x14ac:dyDescent="0.25">
      <c r="A177" s="1"/>
      <c r="B177" s="1"/>
      <c r="C177" s="1"/>
      <c r="D177" s="1"/>
      <c r="E177" s="1"/>
      <c r="F177" s="1"/>
      <c r="G177" s="1"/>
    </row>
    <row r="178" spans="1:7" ht="18" customHeight="1" x14ac:dyDescent="0.2"/>
    <row r="179" spans="1:7" s="12" customFormat="1" ht="18" customHeight="1" x14ac:dyDescent="0.25">
      <c r="A179" s="1"/>
      <c r="B179" s="1"/>
      <c r="C179" s="1"/>
      <c r="D179" s="1"/>
      <c r="E179" s="1"/>
      <c r="F179" s="1"/>
      <c r="G179" s="1"/>
    </row>
    <row r="180" spans="1:7" ht="18" customHeight="1" x14ac:dyDescent="0.2"/>
    <row r="181" spans="1:7" s="37" customFormat="1" ht="18" customHeight="1" x14ac:dyDescent="0.3">
      <c r="A181" s="1"/>
      <c r="B181" s="1"/>
      <c r="C181" s="1"/>
      <c r="D181" s="1"/>
      <c r="E181" s="1"/>
      <c r="F181" s="1"/>
      <c r="G181" s="1"/>
    </row>
    <row r="182" spans="1:7" ht="18" customHeight="1" x14ac:dyDescent="0.2"/>
    <row r="183" spans="1:7" s="12" customFormat="1" ht="18" customHeight="1" x14ac:dyDescent="0.25">
      <c r="A183" s="1"/>
      <c r="B183" s="1"/>
      <c r="C183" s="1"/>
      <c r="D183" s="1"/>
      <c r="E183" s="1"/>
      <c r="F183" s="1"/>
      <c r="G183" s="1"/>
    </row>
    <row r="184" spans="1:7" ht="18" customHeight="1" x14ac:dyDescent="0.2"/>
    <row r="185" spans="1:7" ht="18" customHeight="1" x14ac:dyDescent="0.2"/>
    <row r="186" spans="1:7" s="12" customFormat="1" ht="18" customHeight="1" x14ac:dyDescent="0.25">
      <c r="A186" s="1"/>
      <c r="B186" s="1"/>
      <c r="C186" s="1"/>
      <c r="D186" s="1"/>
      <c r="E186" s="1"/>
      <c r="F186" s="1"/>
      <c r="G186" s="1"/>
    </row>
    <row r="187" spans="1:7" s="12" customFormat="1" ht="18" customHeight="1" x14ac:dyDescent="0.25">
      <c r="A187" s="1"/>
      <c r="B187" s="1"/>
      <c r="C187" s="1"/>
      <c r="D187" s="1"/>
      <c r="E187" s="1"/>
      <c r="F187" s="1"/>
      <c r="G187" s="1"/>
    </row>
    <row r="188" spans="1:7" s="12" customFormat="1" ht="18" customHeight="1" x14ac:dyDescent="0.25">
      <c r="A188" s="1"/>
      <c r="B188" s="1"/>
      <c r="C188" s="1"/>
      <c r="D188" s="1"/>
      <c r="E188" s="1"/>
      <c r="F188" s="1"/>
      <c r="G188" s="1"/>
    </row>
    <row r="189" spans="1:7" s="12" customFormat="1" ht="18" customHeight="1" x14ac:dyDescent="0.25">
      <c r="A189" s="1"/>
      <c r="B189" s="1"/>
      <c r="C189" s="1"/>
      <c r="D189" s="1"/>
      <c r="E189" s="1"/>
      <c r="F189" s="1"/>
      <c r="G189" s="1"/>
    </row>
    <row r="190" spans="1:7" s="12" customFormat="1" ht="18" customHeight="1" x14ac:dyDescent="0.25">
      <c r="A190" s="1"/>
      <c r="B190" s="1"/>
      <c r="C190" s="1"/>
      <c r="D190" s="1"/>
      <c r="E190" s="1"/>
      <c r="F190" s="1"/>
      <c r="G190" s="1"/>
    </row>
    <row r="191" spans="1:7" s="12" customFormat="1" ht="18" customHeight="1" x14ac:dyDescent="0.25">
      <c r="A191" s="1"/>
      <c r="B191" s="1"/>
      <c r="C191" s="1"/>
      <c r="D191" s="1"/>
      <c r="E191" s="1"/>
      <c r="F191" s="1"/>
      <c r="G191" s="1"/>
    </row>
    <row r="192" spans="1:7" s="12" customFormat="1" ht="18" customHeight="1" x14ac:dyDescent="0.25">
      <c r="A192" s="1"/>
      <c r="B192" s="1"/>
      <c r="C192" s="1"/>
      <c r="D192" s="1"/>
      <c r="E192" s="1"/>
      <c r="F192" s="1"/>
      <c r="G192" s="1"/>
    </row>
    <row r="193" spans="1:7" s="12" customFormat="1" ht="18" customHeight="1" x14ac:dyDescent="0.25">
      <c r="A193" s="1"/>
      <c r="B193" s="1"/>
      <c r="C193" s="1"/>
      <c r="D193" s="1"/>
      <c r="E193" s="1"/>
      <c r="F193" s="1"/>
      <c r="G193" s="1"/>
    </row>
    <row r="194" spans="1:7" s="12" customFormat="1" ht="18" customHeight="1" x14ac:dyDescent="0.25">
      <c r="A194" s="1"/>
      <c r="B194" s="1"/>
      <c r="C194" s="1"/>
      <c r="D194" s="1"/>
      <c r="E194" s="1"/>
      <c r="F194" s="1"/>
      <c r="G194" s="1"/>
    </row>
    <row r="195" spans="1:7" s="12" customFormat="1" ht="18" customHeight="1" x14ac:dyDescent="0.25">
      <c r="A195" s="1"/>
      <c r="B195" s="1"/>
      <c r="C195" s="1"/>
      <c r="D195" s="1"/>
      <c r="E195" s="1"/>
      <c r="F195" s="1"/>
      <c r="G195" s="1"/>
    </row>
    <row r="196" spans="1:7" s="12" customFormat="1" ht="18" customHeight="1" x14ac:dyDescent="0.25">
      <c r="A196" s="1"/>
      <c r="B196" s="1"/>
      <c r="C196" s="1"/>
      <c r="D196" s="1"/>
      <c r="E196" s="1"/>
      <c r="F196" s="1"/>
      <c r="G196" s="1"/>
    </row>
    <row r="197" spans="1:7" s="12" customFormat="1" ht="18" customHeight="1" x14ac:dyDescent="0.25">
      <c r="A197" s="1"/>
      <c r="B197" s="1"/>
      <c r="C197" s="1"/>
      <c r="D197" s="1"/>
      <c r="E197" s="1"/>
      <c r="F197" s="1"/>
      <c r="G197" s="1"/>
    </row>
    <row r="198" spans="1:7" s="12" customFormat="1" ht="18" customHeight="1" x14ac:dyDescent="0.25">
      <c r="A198" s="1"/>
      <c r="B198" s="1"/>
      <c r="C198" s="1"/>
      <c r="D198" s="1"/>
      <c r="E198" s="1"/>
      <c r="F198" s="1"/>
      <c r="G198" s="1"/>
    </row>
    <row r="199" spans="1:7" s="12" customFormat="1" ht="18" customHeight="1" x14ac:dyDescent="0.25">
      <c r="A199" s="1"/>
      <c r="B199" s="1"/>
      <c r="C199" s="1"/>
      <c r="D199" s="1"/>
      <c r="E199" s="1"/>
      <c r="F199" s="1"/>
      <c r="G199" s="1"/>
    </row>
    <row r="200" spans="1:7" s="12" customFormat="1" ht="20.100000000000001" customHeight="1" x14ac:dyDescent="0.25">
      <c r="A200" s="1"/>
      <c r="B200" s="1"/>
      <c r="C200" s="1"/>
      <c r="D200" s="1"/>
      <c r="E200" s="1"/>
      <c r="F200" s="1"/>
      <c r="G200" s="1"/>
    </row>
    <row r="201" spans="1:7" ht="20.100000000000001" customHeight="1" x14ac:dyDescent="0.2"/>
    <row r="202" spans="1:7" ht="18" customHeight="1" x14ac:dyDescent="0.2"/>
    <row r="203" spans="1:7" ht="18" customHeight="1" x14ac:dyDescent="0.2"/>
    <row r="204" spans="1:7" ht="18" customHeight="1" x14ac:dyDescent="0.2"/>
    <row r="205" spans="1:7" ht="18" customHeight="1" x14ac:dyDescent="0.2"/>
    <row r="206" spans="1:7" ht="18" customHeight="1" x14ac:dyDescent="0.2"/>
    <row r="207" spans="1:7" ht="18" customHeight="1" x14ac:dyDescent="0.2"/>
    <row r="208" spans="1:7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6.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6.5" customHeight="1" x14ac:dyDescent="0.2"/>
    <row r="271" ht="24.95" customHeight="1" x14ac:dyDescent="0.2"/>
    <row r="272" ht="19.5" customHeight="1" x14ac:dyDescent="0.2"/>
  </sheetData>
  <protectedRanges>
    <protectedRange password="CEE3" sqref="G117:G127 F132:F133 G130:G133" name="Raspon1_1"/>
    <protectedRange password="CEE3" sqref="G128:G129" name="Raspon1_1_2"/>
  </protectedRanges>
  <mergeCells count="329">
    <mergeCell ref="A1:G1"/>
    <mergeCell ref="A2:G2"/>
    <mergeCell ref="A3:G3"/>
    <mergeCell ref="A4:G4"/>
    <mergeCell ref="A5:G5"/>
    <mergeCell ref="A6:G6"/>
    <mergeCell ref="A41:A42"/>
    <mergeCell ref="B41:B42"/>
    <mergeCell ref="C41:C42"/>
    <mergeCell ref="D41:D42"/>
    <mergeCell ref="G41:G42"/>
    <mergeCell ref="A11:A12"/>
    <mergeCell ref="B11:B12"/>
    <mergeCell ref="C11:C12"/>
    <mergeCell ref="D11:D12"/>
    <mergeCell ref="E11:E12"/>
    <mergeCell ref="G11:G12"/>
    <mergeCell ref="A7:G7"/>
    <mergeCell ref="A8:B10"/>
    <mergeCell ref="C8:C10"/>
    <mergeCell ref="D8:F8"/>
    <mergeCell ref="G8:G9"/>
    <mergeCell ref="D9:D10"/>
    <mergeCell ref="E9:E10"/>
    <mergeCell ref="A17:B19"/>
    <mergeCell ref="C17:C19"/>
    <mergeCell ref="D17:F17"/>
    <mergeCell ref="G17:G18"/>
    <mergeCell ref="D18:D19"/>
    <mergeCell ref="E18:E19"/>
    <mergeCell ref="A13:B14"/>
    <mergeCell ref="C13:C14"/>
    <mergeCell ref="D13:D14"/>
    <mergeCell ref="E13:E14"/>
    <mergeCell ref="G13:G14"/>
    <mergeCell ref="A16:G16"/>
    <mergeCell ref="F18:F19"/>
    <mergeCell ref="A22:A23"/>
    <mergeCell ref="B22:B23"/>
    <mergeCell ref="C22:C23"/>
    <mergeCell ref="D22:D23"/>
    <mergeCell ref="E22:E23"/>
    <mergeCell ref="G22:G23"/>
    <mergeCell ref="A20:A21"/>
    <mergeCell ref="B20:B21"/>
    <mergeCell ref="C20:C21"/>
    <mergeCell ref="D20:D21"/>
    <mergeCell ref="E20:E21"/>
    <mergeCell ref="G20:G21"/>
    <mergeCell ref="F20:F21"/>
    <mergeCell ref="F22:F23"/>
    <mergeCell ref="A26:A27"/>
    <mergeCell ref="B26:B27"/>
    <mergeCell ref="C26:C27"/>
    <mergeCell ref="D26:D27"/>
    <mergeCell ref="E26:E27"/>
    <mergeCell ref="G26:G27"/>
    <mergeCell ref="A24:A25"/>
    <mergeCell ref="B24:B25"/>
    <mergeCell ref="C24:C25"/>
    <mergeCell ref="D24:D25"/>
    <mergeCell ref="E24:E25"/>
    <mergeCell ref="G24:G25"/>
    <mergeCell ref="F24:F25"/>
    <mergeCell ref="F26:F27"/>
    <mergeCell ref="A32:B34"/>
    <mergeCell ref="C32:C34"/>
    <mergeCell ref="D32:F32"/>
    <mergeCell ref="G32:G33"/>
    <mergeCell ref="D33:D34"/>
    <mergeCell ref="E33:E34"/>
    <mergeCell ref="A28:B29"/>
    <mergeCell ref="C28:C29"/>
    <mergeCell ref="D28:D29"/>
    <mergeCell ref="E28:E29"/>
    <mergeCell ref="G28:G29"/>
    <mergeCell ref="A31:G31"/>
    <mergeCell ref="F28:F29"/>
    <mergeCell ref="A37:A38"/>
    <mergeCell ref="B37:B38"/>
    <mergeCell ref="C37:C38"/>
    <mergeCell ref="D37:D38"/>
    <mergeCell ref="E37:E38"/>
    <mergeCell ref="G37:G38"/>
    <mergeCell ref="A35:A36"/>
    <mergeCell ref="B35:B36"/>
    <mergeCell ref="C35:C36"/>
    <mergeCell ref="D35:D36"/>
    <mergeCell ref="E35:E36"/>
    <mergeCell ref="G35:G36"/>
    <mergeCell ref="A43:B44"/>
    <mergeCell ref="C43:C44"/>
    <mergeCell ref="D43:D44"/>
    <mergeCell ref="E43:E44"/>
    <mergeCell ref="G43:G44"/>
    <mergeCell ref="A45:G45"/>
    <mergeCell ref="A39:A40"/>
    <mergeCell ref="B39:B40"/>
    <mergeCell ref="C39:C40"/>
    <mergeCell ref="D39:D40"/>
    <mergeCell ref="E39:E40"/>
    <mergeCell ref="G39:G40"/>
    <mergeCell ref="A46:B47"/>
    <mergeCell ref="C46:C47"/>
    <mergeCell ref="D46:D47"/>
    <mergeCell ref="E46:E47"/>
    <mergeCell ref="A61:G61"/>
    <mergeCell ref="A62:B64"/>
    <mergeCell ref="C62:C64"/>
    <mergeCell ref="D62:F62"/>
    <mergeCell ref="G62:G63"/>
    <mergeCell ref="D63:D64"/>
    <mergeCell ref="A49:G49"/>
    <mergeCell ref="A50:B52"/>
    <mergeCell ref="C50:C52"/>
    <mergeCell ref="D50:F50"/>
    <mergeCell ref="G50:G51"/>
    <mergeCell ref="D51:D52"/>
    <mergeCell ref="E51:E52"/>
    <mergeCell ref="A53:A54"/>
    <mergeCell ref="B53:B54"/>
    <mergeCell ref="C53:C54"/>
    <mergeCell ref="D53:D54"/>
    <mergeCell ref="E53:E54"/>
    <mergeCell ref="G53:G54"/>
    <mergeCell ref="A55:A56"/>
    <mergeCell ref="G65:G66"/>
    <mergeCell ref="A67:A68"/>
    <mergeCell ref="B67:B68"/>
    <mergeCell ref="C67:C68"/>
    <mergeCell ref="D67:D68"/>
    <mergeCell ref="E67:E68"/>
    <mergeCell ref="F67:F68"/>
    <mergeCell ref="G67:G68"/>
    <mergeCell ref="E63:E64"/>
    <mergeCell ref="F63:F64"/>
    <mergeCell ref="A65:A66"/>
    <mergeCell ref="B65:B66"/>
    <mergeCell ref="C65:C66"/>
    <mergeCell ref="D65:D66"/>
    <mergeCell ref="E65:E66"/>
    <mergeCell ref="F65:F66"/>
    <mergeCell ref="G69:G70"/>
    <mergeCell ref="A73:A74"/>
    <mergeCell ref="B73:B74"/>
    <mergeCell ref="C73:C74"/>
    <mergeCell ref="D73:D74"/>
    <mergeCell ref="E73:E74"/>
    <mergeCell ref="F73:F74"/>
    <mergeCell ref="G73:G74"/>
    <mergeCell ref="A69:A70"/>
    <mergeCell ref="B69:B70"/>
    <mergeCell ref="C69:C70"/>
    <mergeCell ref="D69:D70"/>
    <mergeCell ref="E69:E70"/>
    <mergeCell ref="F69:F70"/>
    <mergeCell ref="A71:A72"/>
    <mergeCell ref="B71:B72"/>
    <mergeCell ref="C71:C72"/>
    <mergeCell ref="D71:D72"/>
    <mergeCell ref="E71:E72"/>
    <mergeCell ref="F71:F72"/>
    <mergeCell ref="G71:G72"/>
    <mergeCell ref="A80:G80"/>
    <mergeCell ref="A81:B83"/>
    <mergeCell ref="C81:C83"/>
    <mergeCell ref="D81:F81"/>
    <mergeCell ref="G81:G82"/>
    <mergeCell ref="D82:D83"/>
    <mergeCell ref="E82:E83"/>
    <mergeCell ref="F82:F83"/>
    <mergeCell ref="A77:B78"/>
    <mergeCell ref="C77:C78"/>
    <mergeCell ref="D77:D78"/>
    <mergeCell ref="E77:E78"/>
    <mergeCell ref="F77:F78"/>
    <mergeCell ref="G77:G78"/>
    <mergeCell ref="G84:G85"/>
    <mergeCell ref="A86:A87"/>
    <mergeCell ref="B86:B87"/>
    <mergeCell ref="C86:C87"/>
    <mergeCell ref="D86:D87"/>
    <mergeCell ref="E86:E87"/>
    <mergeCell ref="F86:F87"/>
    <mergeCell ref="G86:G87"/>
    <mergeCell ref="A84:A85"/>
    <mergeCell ref="B84:B85"/>
    <mergeCell ref="C84:C85"/>
    <mergeCell ref="D84:D85"/>
    <mergeCell ref="E84:E85"/>
    <mergeCell ref="F84:F85"/>
    <mergeCell ref="G88:G89"/>
    <mergeCell ref="A90:A91"/>
    <mergeCell ref="B90:B91"/>
    <mergeCell ref="C90:C91"/>
    <mergeCell ref="D90:D91"/>
    <mergeCell ref="E90:E91"/>
    <mergeCell ref="F90:F91"/>
    <mergeCell ref="G90:G91"/>
    <mergeCell ref="A88:A89"/>
    <mergeCell ref="B88:B89"/>
    <mergeCell ref="C88:C89"/>
    <mergeCell ref="D88:D89"/>
    <mergeCell ref="E88:E89"/>
    <mergeCell ref="F88:F89"/>
    <mergeCell ref="G92:G93"/>
    <mergeCell ref="A94:A95"/>
    <mergeCell ref="B94:B95"/>
    <mergeCell ref="C94:C95"/>
    <mergeCell ref="D94:D95"/>
    <mergeCell ref="E94:E95"/>
    <mergeCell ref="F94:F95"/>
    <mergeCell ref="G94:G95"/>
    <mergeCell ref="A92:A93"/>
    <mergeCell ref="B92:B93"/>
    <mergeCell ref="C92:C93"/>
    <mergeCell ref="D92:D93"/>
    <mergeCell ref="E92:E93"/>
    <mergeCell ref="F92:F93"/>
    <mergeCell ref="A106:A107"/>
    <mergeCell ref="B106:B107"/>
    <mergeCell ref="C106:C107"/>
    <mergeCell ref="D106:D107"/>
    <mergeCell ref="E106:E107"/>
    <mergeCell ref="F106:F107"/>
    <mergeCell ref="G106:G107"/>
    <mergeCell ref="A100:A101"/>
    <mergeCell ref="B100:B101"/>
    <mergeCell ref="C100:C101"/>
    <mergeCell ref="D100:D101"/>
    <mergeCell ref="E100:E101"/>
    <mergeCell ref="F100:F101"/>
    <mergeCell ref="B102:B103"/>
    <mergeCell ref="A102:A103"/>
    <mergeCell ref="D102:D103"/>
    <mergeCell ref="E102:E103"/>
    <mergeCell ref="G102:G103"/>
    <mergeCell ref="A104:A105"/>
    <mergeCell ref="B104:B105"/>
    <mergeCell ref="C104:C105"/>
    <mergeCell ref="D104:D105"/>
    <mergeCell ref="E104:E105"/>
    <mergeCell ref="G104:G105"/>
    <mergeCell ref="A126:B127"/>
    <mergeCell ref="C126:C127"/>
    <mergeCell ref="D126:D127"/>
    <mergeCell ref="F126:F127"/>
    <mergeCell ref="G126:G127"/>
    <mergeCell ref="A130:B131"/>
    <mergeCell ref="C130:C131"/>
    <mergeCell ref="D130:D131"/>
    <mergeCell ref="F130:F131"/>
    <mergeCell ref="A128:B129"/>
    <mergeCell ref="C128:C129"/>
    <mergeCell ref="D128:D129"/>
    <mergeCell ref="F128:F129"/>
    <mergeCell ref="G128:G129"/>
    <mergeCell ref="A119:B121"/>
    <mergeCell ref="C119:C121"/>
    <mergeCell ref="D119:G119"/>
    <mergeCell ref="D120:D121"/>
    <mergeCell ref="F120:F121"/>
    <mergeCell ref="G120:G121"/>
    <mergeCell ref="A108:B109"/>
    <mergeCell ref="C108:C109"/>
    <mergeCell ref="D108:D109"/>
    <mergeCell ref="E108:E109"/>
    <mergeCell ref="F108:F109"/>
    <mergeCell ref="G108:G109"/>
    <mergeCell ref="A117:G118"/>
    <mergeCell ref="B142:G142"/>
    <mergeCell ref="B143:G143"/>
    <mergeCell ref="B139:G139"/>
    <mergeCell ref="B140:G140"/>
    <mergeCell ref="B141:G141"/>
    <mergeCell ref="G130:G131"/>
    <mergeCell ref="B136:G136"/>
    <mergeCell ref="B137:G137"/>
    <mergeCell ref="B138:G138"/>
    <mergeCell ref="A132:B133"/>
    <mergeCell ref="C132:C133"/>
    <mergeCell ref="D132:D133"/>
    <mergeCell ref="F132:F133"/>
    <mergeCell ref="G132:G133"/>
    <mergeCell ref="B135:G135"/>
    <mergeCell ref="A122:B123"/>
    <mergeCell ref="C122:C123"/>
    <mergeCell ref="D122:D123"/>
    <mergeCell ref="F122:F123"/>
    <mergeCell ref="G122:G123"/>
    <mergeCell ref="A124:B125"/>
    <mergeCell ref="C124:C125"/>
    <mergeCell ref="D124:D125"/>
    <mergeCell ref="F124:F125"/>
    <mergeCell ref="G124:G125"/>
    <mergeCell ref="B55:B56"/>
    <mergeCell ref="C55:C56"/>
    <mergeCell ref="D55:D56"/>
    <mergeCell ref="E55:E56"/>
    <mergeCell ref="G55:G56"/>
    <mergeCell ref="A57:B58"/>
    <mergeCell ref="C57:C58"/>
    <mergeCell ref="D57:D58"/>
    <mergeCell ref="E57:E58"/>
    <mergeCell ref="G57:G58"/>
    <mergeCell ref="A75:A76"/>
    <mergeCell ref="B75:B76"/>
    <mergeCell ref="C75:C76"/>
    <mergeCell ref="D75:D76"/>
    <mergeCell ref="E75:E76"/>
    <mergeCell ref="F75:F76"/>
    <mergeCell ref="G75:G76"/>
    <mergeCell ref="C102:C103"/>
    <mergeCell ref="F102:F103"/>
    <mergeCell ref="G100:G101"/>
    <mergeCell ref="G96:G97"/>
    <mergeCell ref="A98:A99"/>
    <mergeCell ref="B98:B99"/>
    <mergeCell ref="C98:C99"/>
    <mergeCell ref="D98:D99"/>
    <mergeCell ref="E98:E99"/>
    <mergeCell ref="F98:F99"/>
    <mergeCell ref="G98:G99"/>
    <mergeCell ref="A96:A97"/>
    <mergeCell ref="B96:B97"/>
    <mergeCell ref="C96:C97"/>
    <mergeCell ref="D96:D97"/>
    <mergeCell ref="E96:E97"/>
    <mergeCell ref="F96:F97"/>
  </mergeCells>
  <printOptions horizontalCentered="1"/>
  <pageMargins left="0.43307086614173229" right="0.43307086614173229" top="0.35433070866141736" bottom="0.35433070866141736" header="0.31496062992125984" footer="0.31496062992125984"/>
  <pageSetup paperSize="9" scale="86" fitToHeight="0" orientation="landscape" useFirstPageNumber="1" r:id="rId1"/>
  <headerFooter alignWithMargins="0"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2:C20"/>
  <sheetViews>
    <sheetView workbookViewId="0">
      <selection activeCell="I13" sqref="I13"/>
    </sheetView>
  </sheetViews>
  <sheetFormatPr defaultRowHeight="12.75" x14ac:dyDescent="0.2"/>
  <cols>
    <col min="1" max="1" width="10" style="59" customWidth="1"/>
    <col min="2" max="2" width="42.7109375" style="59" customWidth="1"/>
    <col min="3" max="3" width="28.42578125" style="59" customWidth="1"/>
    <col min="4" max="256" width="9.140625" style="59"/>
    <col min="257" max="257" width="10" style="59" customWidth="1"/>
    <col min="258" max="258" width="42.7109375" style="59" customWidth="1"/>
    <col min="259" max="259" width="28.42578125" style="59" customWidth="1"/>
    <col min="260" max="512" width="9.140625" style="59"/>
    <col min="513" max="513" width="10" style="59" customWidth="1"/>
    <col min="514" max="514" width="42.7109375" style="59" customWidth="1"/>
    <col min="515" max="515" width="28.42578125" style="59" customWidth="1"/>
    <col min="516" max="768" width="9.140625" style="59"/>
    <col min="769" max="769" width="10" style="59" customWidth="1"/>
    <col min="770" max="770" width="42.7109375" style="59" customWidth="1"/>
    <col min="771" max="771" width="28.42578125" style="59" customWidth="1"/>
    <col min="772" max="1024" width="9.140625" style="59"/>
    <col min="1025" max="1025" width="10" style="59" customWidth="1"/>
    <col min="1026" max="1026" width="42.7109375" style="59" customWidth="1"/>
    <col min="1027" max="1027" width="28.42578125" style="59" customWidth="1"/>
    <col min="1028" max="1280" width="9.140625" style="59"/>
    <col min="1281" max="1281" width="10" style="59" customWidth="1"/>
    <col min="1282" max="1282" width="42.7109375" style="59" customWidth="1"/>
    <col min="1283" max="1283" width="28.42578125" style="59" customWidth="1"/>
    <col min="1284" max="1536" width="9.140625" style="59"/>
    <col min="1537" max="1537" width="10" style="59" customWidth="1"/>
    <col min="1538" max="1538" width="42.7109375" style="59" customWidth="1"/>
    <col min="1539" max="1539" width="28.42578125" style="59" customWidth="1"/>
    <col min="1540" max="1792" width="9.140625" style="59"/>
    <col min="1793" max="1793" width="10" style="59" customWidth="1"/>
    <col min="1794" max="1794" width="42.7109375" style="59" customWidth="1"/>
    <col min="1795" max="1795" width="28.42578125" style="59" customWidth="1"/>
    <col min="1796" max="2048" width="9.140625" style="59"/>
    <col min="2049" max="2049" width="10" style="59" customWidth="1"/>
    <col min="2050" max="2050" width="42.7109375" style="59" customWidth="1"/>
    <col min="2051" max="2051" width="28.42578125" style="59" customWidth="1"/>
    <col min="2052" max="2304" width="9.140625" style="59"/>
    <col min="2305" max="2305" width="10" style="59" customWidth="1"/>
    <col min="2306" max="2306" width="42.7109375" style="59" customWidth="1"/>
    <col min="2307" max="2307" width="28.42578125" style="59" customWidth="1"/>
    <col min="2308" max="2560" width="9.140625" style="59"/>
    <col min="2561" max="2561" width="10" style="59" customWidth="1"/>
    <col min="2562" max="2562" width="42.7109375" style="59" customWidth="1"/>
    <col min="2563" max="2563" width="28.42578125" style="59" customWidth="1"/>
    <col min="2564" max="2816" width="9.140625" style="59"/>
    <col min="2817" max="2817" width="10" style="59" customWidth="1"/>
    <col min="2818" max="2818" width="42.7109375" style="59" customWidth="1"/>
    <col min="2819" max="2819" width="28.42578125" style="59" customWidth="1"/>
    <col min="2820" max="3072" width="9.140625" style="59"/>
    <col min="3073" max="3073" width="10" style="59" customWidth="1"/>
    <col min="3074" max="3074" width="42.7109375" style="59" customWidth="1"/>
    <col min="3075" max="3075" width="28.42578125" style="59" customWidth="1"/>
    <col min="3076" max="3328" width="9.140625" style="59"/>
    <col min="3329" max="3329" width="10" style="59" customWidth="1"/>
    <col min="3330" max="3330" width="42.7109375" style="59" customWidth="1"/>
    <col min="3331" max="3331" width="28.42578125" style="59" customWidth="1"/>
    <col min="3332" max="3584" width="9.140625" style="59"/>
    <col min="3585" max="3585" width="10" style="59" customWidth="1"/>
    <col min="3586" max="3586" width="42.7109375" style="59" customWidth="1"/>
    <col min="3587" max="3587" width="28.42578125" style="59" customWidth="1"/>
    <col min="3588" max="3840" width="9.140625" style="59"/>
    <col min="3841" max="3841" width="10" style="59" customWidth="1"/>
    <col min="3842" max="3842" width="42.7109375" style="59" customWidth="1"/>
    <col min="3843" max="3843" width="28.42578125" style="59" customWidth="1"/>
    <col min="3844" max="4096" width="9.140625" style="59"/>
    <col min="4097" max="4097" width="10" style="59" customWidth="1"/>
    <col min="4098" max="4098" width="42.7109375" style="59" customWidth="1"/>
    <col min="4099" max="4099" width="28.42578125" style="59" customWidth="1"/>
    <col min="4100" max="4352" width="9.140625" style="59"/>
    <col min="4353" max="4353" width="10" style="59" customWidth="1"/>
    <col min="4354" max="4354" width="42.7109375" style="59" customWidth="1"/>
    <col min="4355" max="4355" width="28.42578125" style="59" customWidth="1"/>
    <col min="4356" max="4608" width="9.140625" style="59"/>
    <col min="4609" max="4609" width="10" style="59" customWidth="1"/>
    <col min="4610" max="4610" width="42.7109375" style="59" customWidth="1"/>
    <col min="4611" max="4611" width="28.42578125" style="59" customWidth="1"/>
    <col min="4612" max="4864" width="9.140625" style="59"/>
    <col min="4865" max="4865" width="10" style="59" customWidth="1"/>
    <col min="4866" max="4866" width="42.7109375" style="59" customWidth="1"/>
    <col min="4867" max="4867" width="28.42578125" style="59" customWidth="1"/>
    <col min="4868" max="5120" width="9.140625" style="59"/>
    <col min="5121" max="5121" width="10" style="59" customWidth="1"/>
    <col min="5122" max="5122" width="42.7109375" style="59" customWidth="1"/>
    <col min="5123" max="5123" width="28.42578125" style="59" customWidth="1"/>
    <col min="5124" max="5376" width="9.140625" style="59"/>
    <col min="5377" max="5377" width="10" style="59" customWidth="1"/>
    <col min="5378" max="5378" width="42.7109375" style="59" customWidth="1"/>
    <col min="5379" max="5379" width="28.42578125" style="59" customWidth="1"/>
    <col min="5380" max="5632" width="9.140625" style="59"/>
    <col min="5633" max="5633" width="10" style="59" customWidth="1"/>
    <col min="5634" max="5634" width="42.7109375" style="59" customWidth="1"/>
    <col min="5635" max="5635" width="28.42578125" style="59" customWidth="1"/>
    <col min="5636" max="5888" width="9.140625" style="59"/>
    <col min="5889" max="5889" width="10" style="59" customWidth="1"/>
    <col min="5890" max="5890" width="42.7109375" style="59" customWidth="1"/>
    <col min="5891" max="5891" width="28.42578125" style="59" customWidth="1"/>
    <col min="5892" max="6144" width="9.140625" style="59"/>
    <col min="6145" max="6145" width="10" style="59" customWidth="1"/>
    <col min="6146" max="6146" width="42.7109375" style="59" customWidth="1"/>
    <col min="6147" max="6147" width="28.42578125" style="59" customWidth="1"/>
    <col min="6148" max="6400" width="9.140625" style="59"/>
    <col min="6401" max="6401" width="10" style="59" customWidth="1"/>
    <col min="6402" max="6402" width="42.7109375" style="59" customWidth="1"/>
    <col min="6403" max="6403" width="28.42578125" style="59" customWidth="1"/>
    <col min="6404" max="6656" width="9.140625" style="59"/>
    <col min="6657" max="6657" width="10" style="59" customWidth="1"/>
    <col min="6658" max="6658" width="42.7109375" style="59" customWidth="1"/>
    <col min="6659" max="6659" width="28.42578125" style="59" customWidth="1"/>
    <col min="6660" max="6912" width="9.140625" style="59"/>
    <col min="6913" max="6913" width="10" style="59" customWidth="1"/>
    <col min="6914" max="6914" width="42.7109375" style="59" customWidth="1"/>
    <col min="6915" max="6915" width="28.42578125" style="59" customWidth="1"/>
    <col min="6916" max="7168" width="9.140625" style="59"/>
    <col min="7169" max="7169" width="10" style="59" customWidth="1"/>
    <col min="7170" max="7170" width="42.7109375" style="59" customWidth="1"/>
    <col min="7171" max="7171" width="28.42578125" style="59" customWidth="1"/>
    <col min="7172" max="7424" width="9.140625" style="59"/>
    <col min="7425" max="7425" width="10" style="59" customWidth="1"/>
    <col min="7426" max="7426" width="42.7109375" style="59" customWidth="1"/>
    <col min="7427" max="7427" width="28.42578125" style="59" customWidth="1"/>
    <col min="7428" max="7680" width="9.140625" style="59"/>
    <col min="7681" max="7681" width="10" style="59" customWidth="1"/>
    <col min="7682" max="7682" width="42.7109375" style="59" customWidth="1"/>
    <col min="7683" max="7683" width="28.42578125" style="59" customWidth="1"/>
    <col min="7684" max="7936" width="9.140625" style="59"/>
    <col min="7937" max="7937" width="10" style="59" customWidth="1"/>
    <col min="7938" max="7938" width="42.7109375" style="59" customWidth="1"/>
    <col min="7939" max="7939" width="28.42578125" style="59" customWidth="1"/>
    <col min="7940" max="8192" width="9.140625" style="59"/>
    <col min="8193" max="8193" width="10" style="59" customWidth="1"/>
    <col min="8194" max="8194" width="42.7109375" style="59" customWidth="1"/>
    <col min="8195" max="8195" width="28.42578125" style="59" customWidth="1"/>
    <col min="8196" max="8448" width="9.140625" style="59"/>
    <col min="8449" max="8449" width="10" style="59" customWidth="1"/>
    <col min="8450" max="8450" width="42.7109375" style="59" customWidth="1"/>
    <col min="8451" max="8451" width="28.42578125" style="59" customWidth="1"/>
    <col min="8452" max="8704" width="9.140625" style="59"/>
    <col min="8705" max="8705" width="10" style="59" customWidth="1"/>
    <col min="8706" max="8706" width="42.7109375" style="59" customWidth="1"/>
    <col min="8707" max="8707" width="28.42578125" style="59" customWidth="1"/>
    <col min="8708" max="8960" width="9.140625" style="59"/>
    <col min="8961" max="8961" width="10" style="59" customWidth="1"/>
    <col min="8962" max="8962" width="42.7109375" style="59" customWidth="1"/>
    <col min="8963" max="8963" width="28.42578125" style="59" customWidth="1"/>
    <col min="8964" max="9216" width="9.140625" style="59"/>
    <col min="9217" max="9217" width="10" style="59" customWidth="1"/>
    <col min="9218" max="9218" width="42.7109375" style="59" customWidth="1"/>
    <col min="9219" max="9219" width="28.42578125" style="59" customWidth="1"/>
    <col min="9220" max="9472" width="9.140625" style="59"/>
    <col min="9473" max="9473" width="10" style="59" customWidth="1"/>
    <col min="9474" max="9474" width="42.7109375" style="59" customWidth="1"/>
    <col min="9475" max="9475" width="28.42578125" style="59" customWidth="1"/>
    <col min="9476" max="9728" width="9.140625" style="59"/>
    <col min="9729" max="9729" width="10" style="59" customWidth="1"/>
    <col min="9730" max="9730" width="42.7109375" style="59" customWidth="1"/>
    <col min="9731" max="9731" width="28.42578125" style="59" customWidth="1"/>
    <col min="9732" max="9984" width="9.140625" style="59"/>
    <col min="9985" max="9985" width="10" style="59" customWidth="1"/>
    <col min="9986" max="9986" width="42.7109375" style="59" customWidth="1"/>
    <col min="9987" max="9987" width="28.42578125" style="59" customWidth="1"/>
    <col min="9988" max="10240" width="9.140625" style="59"/>
    <col min="10241" max="10241" width="10" style="59" customWidth="1"/>
    <col min="10242" max="10242" width="42.7109375" style="59" customWidth="1"/>
    <col min="10243" max="10243" width="28.42578125" style="59" customWidth="1"/>
    <col min="10244" max="10496" width="9.140625" style="59"/>
    <col min="10497" max="10497" width="10" style="59" customWidth="1"/>
    <col min="10498" max="10498" width="42.7109375" style="59" customWidth="1"/>
    <col min="10499" max="10499" width="28.42578125" style="59" customWidth="1"/>
    <col min="10500" max="10752" width="9.140625" style="59"/>
    <col min="10753" max="10753" width="10" style="59" customWidth="1"/>
    <col min="10754" max="10754" width="42.7109375" style="59" customWidth="1"/>
    <col min="10755" max="10755" width="28.42578125" style="59" customWidth="1"/>
    <col min="10756" max="11008" width="9.140625" style="59"/>
    <col min="11009" max="11009" width="10" style="59" customWidth="1"/>
    <col min="11010" max="11010" width="42.7109375" style="59" customWidth="1"/>
    <col min="11011" max="11011" width="28.42578125" style="59" customWidth="1"/>
    <col min="11012" max="11264" width="9.140625" style="59"/>
    <col min="11265" max="11265" width="10" style="59" customWidth="1"/>
    <col min="11266" max="11266" width="42.7109375" style="59" customWidth="1"/>
    <col min="11267" max="11267" width="28.42578125" style="59" customWidth="1"/>
    <col min="11268" max="11520" width="9.140625" style="59"/>
    <col min="11521" max="11521" width="10" style="59" customWidth="1"/>
    <col min="11522" max="11522" width="42.7109375" style="59" customWidth="1"/>
    <col min="11523" max="11523" width="28.42578125" style="59" customWidth="1"/>
    <col min="11524" max="11776" width="9.140625" style="59"/>
    <col min="11777" max="11777" width="10" style="59" customWidth="1"/>
    <col min="11778" max="11778" width="42.7109375" style="59" customWidth="1"/>
    <col min="11779" max="11779" width="28.42578125" style="59" customWidth="1"/>
    <col min="11780" max="12032" width="9.140625" style="59"/>
    <col min="12033" max="12033" width="10" style="59" customWidth="1"/>
    <col min="12034" max="12034" width="42.7109375" style="59" customWidth="1"/>
    <col min="12035" max="12035" width="28.42578125" style="59" customWidth="1"/>
    <col min="12036" max="12288" width="9.140625" style="59"/>
    <col min="12289" max="12289" width="10" style="59" customWidth="1"/>
    <col min="12290" max="12290" width="42.7109375" style="59" customWidth="1"/>
    <col min="12291" max="12291" width="28.42578125" style="59" customWidth="1"/>
    <col min="12292" max="12544" width="9.140625" style="59"/>
    <col min="12545" max="12545" width="10" style="59" customWidth="1"/>
    <col min="12546" max="12546" width="42.7109375" style="59" customWidth="1"/>
    <col min="12547" max="12547" width="28.42578125" style="59" customWidth="1"/>
    <col min="12548" max="12800" width="9.140625" style="59"/>
    <col min="12801" max="12801" width="10" style="59" customWidth="1"/>
    <col min="12802" max="12802" width="42.7109375" style="59" customWidth="1"/>
    <col min="12803" max="12803" width="28.42578125" style="59" customWidth="1"/>
    <col min="12804" max="13056" width="9.140625" style="59"/>
    <col min="13057" max="13057" width="10" style="59" customWidth="1"/>
    <col min="13058" max="13058" width="42.7109375" style="59" customWidth="1"/>
    <col min="13059" max="13059" width="28.42578125" style="59" customWidth="1"/>
    <col min="13060" max="13312" width="9.140625" style="59"/>
    <col min="13313" max="13313" width="10" style="59" customWidth="1"/>
    <col min="13314" max="13314" width="42.7109375" style="59" customWidth="1"/>
    <col min="13315" max="13315" width="28.42578125" style="59" customWidth="1"/>
    <col min="13316" max="13568" width="9.140625" style="59"/>
    <col min="13569" max="13569" width="10" style="59" customWidth="1"/>
    <col min="13570" max="13570" width="42.7109375" style="59" customWidth="1"/>
    <col min="13571" max="13571" width="28.42578125" style="59" customWidth="1"/>
    <col min="13572" max="13824" width="9.140625" style="59"/>
    <col min="13825" max="13825" width="10" style="59" customWidth="1"/>
    <col min="13826" max="13826" width="42.7109375" style="59" customWidth="1"/>
    <col min="13827" max="13827" width="28.42578125" style="59" customWidth="1"/>
    <col min="13828" max="14080" width="9.140625" style="59"/>
    <col min="14081" max="14081" width="10" style="59" customWidth="1"/>
    <col min="14082" max="14082" width="42.7109375" style="59" customWidth="1"/>
    <col min="14083" max="14083" width="28.42578125" style="59" customWidth="1"/>
    <col min="14084" max="14336" width="9.140625" style="59"/>
    <col min="14337" max="14337" width="10" style="59" customWidth="1"/>
    <col min="14338" max="14338" width="42.7109375" style="59" customWidth="1"/>
    <col min="14339" max="14339" width="28.42578125" style="59" customWidth="1"/>
    <col min="14340" max="14592" width="9.140625" style="59"/>
    <col min="14593" max="14593" width="10" style="59" customWidth="1"/>
    <col min="14594" max="14594" width="42.7109375" style="59" customWidth="1"/>
    <col min="14595" max="14595" width="28.42578125" style="59" customWidth="1"/>
    <col min="14596" max="14848" width="9.140625" style="59"/>
    <col min="14849" max="14849" width="10" style="59" customWidth="1"/>
    <col min="14850" max="14850" width="42.7109375" style="59" customWidth="1"/>
    <col min="14851" max="14851" width="28.42578125" style="59" customWidth="1"/>
    <col min="14852" max="15104" width="9.140625" style="59"/>
    <col min="15105" max="15105" width="10" style="59" customWidth="1"/>
    <col min="15106" max="15106" width="42.7109375" style="59" customWidth="1"/>
    <col min="15107" max="15107" width="28.42578125" style="59" customWidth="1"/>
    <col min="15108" max="15360" width="9.140625" style="59"/>
    <col min="15361" max="15361" width="10" style="59" customWidth="1"/>
    <col min="15362" max="15362" width="42.7109375" style="59" customWidth="1"/>
    <col min="15363" max="15363" width="28.42578125" style="59" customWidth="1"/>
    <col min="15364" max="15616" width="9.140625" style="59"/>
    <col min="15617" max="15617" width="10" style="59" customWidth="1"/>
    <col min="15618" max="15618" width="42.7109375" style="59" customWidth="1"/>
    <col min="15619" max="15619" width="28.42578125" style="59" customWidth="1"/>
    <col min="15620" max="15872" width="9.140625" style="59"/>
    <col min="15873" max="15873" width="10" style="59" customWidth="1"/>
    <col min="15874" max="15874" width="42.7109375" style="59" customWidth="1"/>
    <col min="15875" max="15875" width="28.42578125" style="59" customWidth="1"/>
    <col min="15876" max="16128" width="9.140625" style="59"/>
    <col min="16129" max="16129" width="10" style="59" customWidth="1"/>
    <col min="16130" max="16130" width="42.7109375" style="59" customWidth="1"/>
    <col min="16131" max="16131" width="28.42578125" style="59" customWidth="1"/>
    <col min="16132" max="16384" width="9.140625" style="59"/>
  </cols>
  <sheetData>
    <row r="2" spans="1:3" ht="18" customHeight="1" x14ac:dyDescent="0.2">
      <c r="A2" s="314" t="s">
        <v>85</v>
      </c>
      <c r="B2" s="314"/>
      <c r="C2" s="314"/>
    </row>
    <row r="3" spans="1:3" s="60" customFormat="1" ht="1.5" customHeight="1" x14ac:dyDescent="0.2">
      <c r="A3" s="314"/>
      <c r="B3" s="314"/>
      <c r="C3" s="314"/>
    </row>
    <row r="4" spans="1:3" s="60" customFormat="1" ht="21.75" customHeight="1" x14ac:dyDescent="0.2">
      <c r="A4" s="315" t="s">
        <v>69</v>
      </c>
      <c r="B4" s="315"/>
      <c r="C4" s="315"/>
    </row>
    <row r="5" spans="1:3" s="60" customFormat="1" ht="36.75" customHeight="1" thickBot="1" x14ac:dyDescent="0.25">
      <c r="A5" s="61"/>
      <c r="B5" s="61"/>
      <c r="C5" s="61"/>
    </row>
    <row r="6" spans="1:3" ht="13.5" customHeight="1" x14ac:dyDescent="0.2">
      <c r="A6" s="62" t="s">
        <v>65</v>
      </c>
      <c r="B6" s="316" t="s">
        <v>0</v>
      </c>
      <c r="C6" s="318" t="s">
        <v>30</v>
      </c>
    </row>
    <row r="7" spans="1:3" ht="13.5" customHeight="1" x14ac:dyDescent="0.2">
      <c r="A7" s="63" t="s">
        <v>66</v>
      </c>
      <c r="B7" s="317"/>
      <c r="C7" s="319"/>
    </row>
    <row r="8" spans="1:3" ht="5.25" customHeight="1" x14ac:dyDescent="0.2">
      <c r="A8" s="320"/>
      <c r="B8" s="321"/>
      <c r="C8" s="322"/>
    </row>
    <row r="9" spans="1:3" ht="14.25" customHeight="1" x14ac:dyDescent="0.2">
      <c r="A9" s="306" t="s">
        <v>7</v>
      </c>
      <c r="B9" s="311" t="s">
        <v>70</v>
      </c>
      <c r="C9" s="313">
        <v>200000</v>
      </c>
    </row>
    <row r="10" spans="1:3" ht="9" customHeight="1" x14ac:dyDescent="0.2">
      <c r="A10" s="306"/>
      <c r="B10" s="312"/>
      <c r="C10" s="313"/>
    </row>
    <row r="11" spans="1:3" ht="14.25" customHeight="1" x14ac:dyDescent="0.2">
      <c r="A11" s="305" t="s">
        <v>9</v>
      </c>
      <c r="B11" s="307" t="s">
        <v>71</v>
      </c>
      <c r="C11" s="309">
        <v>8000</v>
      </c>
    </row>
    <row r="12" spans="1:3" ht="11.25" customHeight="1" x14ac:dyDescent="0.2">
      <c r="A12" s="306"/>
      <c r="B12" s="308"/>
      <c r="C12" s="310"/>
    </row>
    <row r="13" spans="1:3" ht="24.95" customHeight="1" x14ac:dyDescent="0.2">
      <c r="A13" s="65" t="s">
        <v>10</v>
      </c>
      <c r="B13" s="66" t="s">
        <v>87</v>
      </c>
      <c r="C13" s="70">
        <v>30000</v>
      </c>
    </row>
    <row r="14" spans="1:3" ht="24.95" customHeight="1" x14ac:dyDescent="0.2">
      <c r="A14" s="65" t="s">
        <v>13</v>
      </c>
      <c r="B14" s="66" t="s">
        <v>72</v>
      </c>
      <c r="C14" s="70">
        <v>5000</v>
      </c>
    </row>
    <row r="15" spans="1:3" x14ac:dyDescent="0.2">
      <c r="A15" s="298" t="s">
        <v>15</v>
      </c>
      <c r="B15" s="300" t="s">
        <v>68</v>
      </c>
      <c r="C15" s="302">
        <v>25000</v>
      </c>
    </row>
    <row r="16" spans="1:3" ht="11.25" customHeight="1" x14ac:dyDescent="0.2">
      <c r="A16" s="299"/>
      <c r="B16" s="301"/>
      <c r="C16" s="303"/>
    </row>
    <row r="17" spans="1:3" x14ac:dyDescent="0.2">
      <c r="A17" s="298" t="s">
        <v>16</v>
      </c>
      <c r="B17" s="304" t="s">
        <v>86</v>
      </c>
      <c r="C17" s="302">
        <v>69000</v>
      </c>
    </row>
    <row r="18" spans="1:3" ht="11.25" customHeight="1" thickBot="1" x14ac:dyDescent="0.25">
      <c r="A18" s="299"/>
      <c r="B18" s="301"/>
      <c r="C18" s="303"/>
    </row>
    <row r="19" spans="1:3" ht="12" customHeight="1" x14ac:dyDescent="0.2">
      <c r="A19" s="292" t="s">
        <v>50</v>
      </c>
      <c r="B19" s="293"/>
      <c r="C19" s="296">
        <f>SUM(C9:C18)</f>
        <v>337000</v>
      </c>
    </row>
    <row r="20" spans="1:3" ht="20.25" customHeight="1" thickBot="1" x14ac:dyDescent="0.25">
      <c r="A20" s="294"/>
      <c r="B20" s="295"/>
      <c r="C20" s="297"/>
    </row>
  </sheetData>
  <mergeCells count="19">
    <mergeCell ref="A2:C3"/>
    <mergeCell ref="A4:C4"/>
    <mergeCell ref="B6:B7"/>
    <mergeCell ref="C6:C7"/>
    <mergeCell ref="A8:C8"/>
    <mergeCell ref="A11:A12"/>
    <mergeCell ref="B11:B12"/>
    <mergeCell ref="C11:C12"/>
    <mergeCell ref="A9:A10"/>
    <mergeCell ref="B9:B10"/>
    <mergeCell ref="C9:C10"/>
    <mergeCell ref="A19:B20"/>
    <mergeCell ref="C19:C20"/>
    <mergeCell ref="A15:A16"/>
    <mergeCell ref="B15:B16"/>
    <mergeCell ref="C15:C16"/>
    <mergeCell ref="A17:A18"/>
    <mergeCell ref="B17:B18"/>
    <mergeCell ref="C17:C18"/>
  </mergeCells>
  <printOptions horizontalCentered="1"/>
  <pageMargins left="0.47244094488188981" right="0.15748031496062992" top="0.59055118110236227" bottom="0.59055118110236227" header="0.31496062992125984" footer="0.31496062992125984"/>
  <pageSetup paperSize="9" firstPageNumber="6" fitToWidth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vodovodne cijevi</vt:lpstr>
      <vt:lpstr>Investicije_2018-po novom</vt:lpstr>
      <vt:lpstr>Plan nabave RJ_2018</vt:lpstr>
      <vt:lpstr>'Investicije_2018-po novom'!Print_Area</vt:lpstr>
      <vt:lpstr>'Plan nabave RJ_2018'!Print_Area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Poharc</dc:creator>
  <cp:lastModifiedBy>Helena Kralj Brlek</cp:lastModifiedBy>
  <cp:lastPrinted>2021-04-02T05:24:47Z</cp:lastPrinted>
  <dcterms:created xsi:type="dcterms:W3CDTF">2016-11-10T13:07:52Z</dcterms:created>
  <dcterms:modified xsi:type="dcterms:W3CDTF">2022-02-22T09:16:08Z</dcterms:modified>
</cp:coreProperties>
</file>