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V:\Velimir i Darko\JAVNA NABAVA\Javna nabava 2021\JN 2021 Cirkvena Kolodvorska D13 2613\"/>
    </mc:Choice>
  </mc:AlternateContent>
  <xr:revisionPtr revIDLastSave="0" documentId="13_ncr:1_{4E09AE00-0E6C-4678-8AB2-371F9A937BDA}" xr6:coauthVersionLast="47" xr6:coauthVersionMax="47" xr10:uidLastSave="{00000000-0000-0000-0000-000000000000}"/>
  <bookViews>
    <workbookView xWindow="-120" yWindow="-120" windowWidth="29040" windowHeight="15840" tabRatio="852" xr2:uid="{00000000-000D-0000-FFFF-FFFF00000000}"/>
  </bookViews>
  <sheets>
    <sheet name="2613 D12, D13 Kolodvorska" sheetId="47" r:id="rId1"/>
  </sheets>
  <definedNames>
    <definedName name="_xlnm.Print_Area" localSheetId="0">'2613 D12, D13 Kolodvorska'!$A$1:$H$928</definedName>
  </definedNames>
  <calcPr calcId="191029"/>
</workbook>
</file>

<file path=xl/calcChain.xml><?xml version="1.0" encoding="utf-8"?>
<calcChain xmlns="http://schemas.openxmlformats.org/spreadsheetml/2006/main">
  <c r="D109" i="47" l="1"/>
  <c r="H730" i="47"/>
  <c r="H727" i="47"/>
  <c r="H724" i="47"/>
  <c r="H721" i="47"/>
  <c r="H718" i="47"/>
  <c r="H715" i="47"/>
  <c r="H691" i="47"/>
  <c r="H688" i="47"/>
  <c r="H685" i="47"/>
  <c r="H682" i="47"/>
  <c r="H679" i="47"/>
  <c r="H676" i="47"/>
  <c r="H657" i="47"/>
  <c r="H654" i="47"/>
  <c r="H777" i="47"/>
  <c r="H774" i="47"/>
  <c r="H876" i="47" l="1"/>
  <c r="F891" i="47" l="1"/>
  <c r="F890" i="47"/>
  <c r="H709" i="47"/>
  <c r="H673" i="47"/>
  <c r="H667" i="47"/>
  <c r="H639" i="47"/>
  <c r="H551" i="47"/>
  <c r="H548" i="47"/>
  <c r="H546" i="47"/>
  <c r="H544" i="47"/>
  <c r="H537" i="47"/>
  <c r="H532" i="47"/>
  <c r="F892" i="47" l="1"/>
  <c r="D859" i="47" l="1"/>
  <c r="D843" i="47"/>
  <c r="D796" i="47"/>
  <c r="D632" i="47"/>
  <c r="D391" i="47"/>
  <c r="H641" i="47"/>
  <c r="H765" i="47"/>
  <c r="H160" i="47"/>
  <c r="H632" i="47" l="1"/>
  <c r="D743" i="47" l="1"/>
  <c r="D740" i="47"/>
  <c r="D736" i="47"/>
  <c r="D733" i="47"/>
  <c r="D712" i="47"/>
  <c r="H696" i="47" l="1"/>
  <c r="H694" i="47"/>
  <c r="H670" i="47"/>
  <c r="H664" i="47"/>
  <c r="H651" i="47" l="1"/>
  <c r="B501" i="47" l="1"/>
  <c r="D158" i="47"/>
  <c r="D520" i="47" l="1"/>
  <c r="D518" i="47"/>
  <c r="D516" i="47"/>
  <c r="D523" i="47"/>
  <c r="H746" i="47" l="1"/>
  <c r="H379" i="47"/>
  <c r="H236" i="47"/>
  <c r="H231" i="47"/>
  <c r="H222" i="47"/>
  <c r="H781" i="47"/>
  <c r="H907" i="47" s="1"/>
  <c r="H213" i="47"/>
  <c r="H208" i="47"/>
  <c r="H196" i="47"/>
  <c r="H194" i="47"/>
  <c r="H174" i="47"/>
  <c r="H158" i="47"/>
  <c r="H111" i="47"/>
  <c r="H109" i="47"/>
  <c r="D156" i="47" l="1"/>
  <c r="H156" i="47" s="1"/>
  <c r="H809" i="47" l="1"/>
  <c r="H807" i="47"/>
  <c r="H324" i="47"/>
  <c r="H420" i="47"/>
  <c r="H413" i="47"/>
  <c r="H254" i="47"/>
  <c r="H249" i="47"/>
  <c r="H244" i="47"/>
  <c r="H257" i="47" l="1"/>
  <c r="H143" i="47"/>
  <c r="H141" i="47"/>
  <c r="H139" i="47"/>
  <c r="H128" i="47"/>
  <c r="H121" i="47"/>
  <c r="H98" i="47"/>
  <c r="H84" i="47"/>
  <c r="H868" i="47" l="1"/>
  <c r="H859" i="47"/>
  <c r="H843" i="47"/>
  <c r="H796" i="47"/>
  <c r="H813" i="47" s="1"/>
  <c r="H743" i="47"/>
  <c r="H740" i="47"/>
  <c r="H736" i="47"/>
  <c r="H733" i="47"/>
  <c r="H712" i="47"/>
  <c r="H707" i="47"/>
  <c r="H704" i="47"/>
  <c r="H637" i="47"/>
  <c r="H630" i="47"/>
  <c r="H523" i="47"/>
  <c r="H520" i="47"/>
  <c r="H518" i="47"/>
  <c r="H516" i="47"/>
  <c r="H509" i="47"/>
  <c r="H502" i="47"/>
  <c r="H497" i="47"/>
  <c r="H364" i="47"/>
  <c r="H345" i="47"/>
  <c r="H406" i="47"/>
  <c r="H336" i="47"/>
  <c r="H326" i="47"/>
  <c r="H316" i="47"/>
  <c r="H305" i="47"/>
  <c r="H90" i="47"/>
  <c r="H200" i="47" s="1"/>
  <c r="H880" i="47" l="1"/>
  <c r="H911" i="47" s="1"/>
  <c r="H749" i="47"/>
  <c r="H424" i="47"/>
  <c r="H901" i="47" s="1"/>
  <c r="H909" i="47"/>
  <c r="H897" i="47"/>
  <c r="H895" i="47" l="1"/>
  <c r="H487" i="47" l="1"/>
  <c r="H484" i="47"/>
  <c r="H481" i="47"/>
  <c r="H478" i="47"/>
  <c r="H475" i="47"/>
  <c r="H472" i="47"/>
  <c r="H470" i="47"/>
  <c r="H466" i="47"/>
  <c r="H464" i="47"/>
  <c r="H462" i="47"/>
  <c r="H458" i="47"/>
  <c r="H456" i="47"/>
  <c r="H454" i="47"/>
  <c r="H452" i="47"/>
  <c r="H555" i="47" l="1"/>
  <c r="H903" i="47" s="1"/>
  <c r="H372" i="47"/>
  <c r="H354" i="47"/>
  <c r="H391" i="47" l="1"/>
  <c r="H395" i="47" l="1"/>
  <c r="H899" i="47" s="1"/>
  <c r="H905" i="47" l="1"/>
  <c r="H915" i="47" s="1"/>
  <c r="H917" i="47" l="1"/>
  <c r="H920" i="47" s="1"/>
</calcChain>
</file>

<file path=xl/sharedStrings.xml><?xml version="1.0" encoding="utf-8"?>
<sst xmlns="http://schemas.openxmlformats.org/spreadsheetml/2006/main" count="586" uniqueCount="427">
  <si>
    <t>kg</t>
  </si>
  <si>
    <t>kom</t>
  </si>
  <si>
    <t>TROŠKOVNIK</t>
  </si>
  <si>
    <t>PRIPREMNI RADOVI</t>
  </si>
  <si>
    <t>Obračun po komadu</t>
  </si>
  <si>
    <t>Ovdje je uključeno i iskolčenje radnog odnosno odštetnog pojasa.</t>
  </si>
  <si>
    <t xml:space="preserve"> m'</t>
  </si>
  <si>
    <t>Iskope napraviti u cijeloj širini predviđenog zahvata do dubine očekivane nivelete postojećih instalacija. Iskope obaviti dijelom i ručno uz sve mjere opreza.</t>
  </si>
  <si>
    <t>Obračun po kom kompletnog prekopa</t>
  </si>
  <si>
    <r>
      <t>m</t>
    </r>
    <r>
      <rPr>
        <vertAlign val="superscript"/>
        <sz val="11"/>
        <rFont val="Arial"/>
        <family val="2"/>
        <charset val="238"/>
      </rPr>
      <t>2</t>
    </r>
  </si>
  <si>
    <t>m'</t>
  </si>
  <si>
    <r>
      <t>m</t>
    </r>
    <r>
      <rPr>
        <vertAlign val="superscript"/>
        <sz val="11"/>
        <rFont val="Arial"/>
        <family val="2"/>
        <charset val="238"/>
      </rPr>
      <t>3</t>
    </r>
  </si>
  <si>
    <t>ZEMLJANI RADOVI</t>
  </si>
  <si>
    <t>OPĆE NAPOMENE</t>
  </si>
  <si>
    <t>Kod radova iskopa su korišteni abecedni nazivi klasifikacija materijala: “A”, “B” i “C” kategorija koje nastavno obrazlažemo</t>
  </si>
  <si>
    <t>  Iskop u materijalu kategorije “A”</t>
  </si>
  <si>
    <t>Pod materijalom kategorije “A” podrazumijevaju se svi čvrsti materijali, gdje je potrebno miniranje kod cijelog iskopa.</t>
  </si>
  <si>
    <t>U ovu kategoriju materijala spadali bi:</t>
  </si>
  <si>
    <t>Sve vrste čvrstih i veoma čvrstih kamenih tala – kompaktnih stijena (eruptivnih, metamorfnih i sedimentnih) u zdravom stanju, uključujući i eventualne tanje slojeve rastrešenog materijala na površini, ili takve stijene s mjestimičnim gnijezdima ilovače i lokalnim trošnim ili zdrobljenim zonama.</t>
  </si>
  <si>
    <t>U ovu kategoriju spadaju i tla koja sadrže više od 50 % samaca većih od 0,5 m3, za čiji iskop je također potrebno miniranje.</t>
  </si>
  <si>
    <t>Iskop u materijalu kategorije “B”</t>
  </si>
  <si>
    <t>Pod materijalom kategorije “B” podrazumijevaju se polučvrsta kamenita tla, gdje je potrebno djelomično miniranje, a ostali se dio iskopa obavlja izravnim strojnim radom.</t>
  </si>
  <si>
    <t>Flišni materijali uključujući i rastrešeni materijal, homogeni lapori, trošni pješčenjaci i mješavine lapora i pješčenjaka, većina dolomita (osim vrlo kompaktnih), raspadnute stijene na površini u debljim slojevima s miješanim raspadnutim zonama, jako zdrobljeni vapnenac, sve vrste škriljaca, neki konglomerati i slični materijali.</t>
  </si>
  <si>
    <t xml:space="preserve"> Iskop u materijalu kategorije “C” </t>
  </si>
  <si>
    <t xml:space="preserve">Pod materijalom kategorije “C” podrazumijevaju se svi materijali koje nije potrebno minirati, nego se mogu kopati izravno, upotrebom pogodnih strojeva – buldozerom, bagerom ili skreperom. </t>
  </si>
  <si>
    <t>U ovu kategoriju materijala spadala bi:</t>
  </si>
  <si>
    <t>Sitnozrnata vezana (koherentna) tla kao što su gline, prašine, prašinaste gline (ilovače), pjeskovite prašine i les</t>
  </si>
  <si>
    <t>Kruponozrnata nevezana (nekoherentna) tla kao što su pijesak, šljunak odnosno njihove mješavine, prirodne kamene drobine – siparišni i slični materijali</t>
  </si>
  <si>
    <t>Mješovita tla koja su mješavina krupnozrnatih nevezanih i sitnozrnatih vezanih materijala</t>
  </si>
  <si>
    <t>Iskop rova za cjevovod  u materijalu C kategorije.</t>
  </si>
  <si>
    <t>Dužinu iskopa propisuje nadzorni inženjer, ali ne veću od dužine koju u jednom danu izvođač može u cijelosti okončati.</t>
  </si>
  <si>
    <t>Radove izvesti ovisno o opremljenosti i tehnologiji rada izvođača za sve dubine prema uzdužnim profilima. Širina rova je ovisna o normalnom profilu i veličini cjevovoda. Iskopano tlo odbacuje se u stranu unutar radnog pojasa, a ukoliko je potrebno na uskim mjestima se odvozi, međudeponira i kod zatrpavanja se ponovo dovozi na mjesto ugradbe.</t>
  </si>
  <si>
    <t>Stavka uključuje sve potrebne radove i opremu za crpljenje podzemnih voda iz rova tijekom izvođenja radova.</t>
  </si>
  <si>
    <t>Višak iskopa (kod širokog iskopa) kod zadane obračunske širine neće se posebno priznavati.</t>
  </si>
  <si>
    <t>Obračun po m3 iskopanog materijala.</t>
  </si>
  <si>
    <t>Ručni iskop kao dodatak poziciji za iskop rova u C kategoriji, za sve dubine prema prethodnom odobrenju nadzornog inženjera, na mjestima gdje strojni iskop nije moguć.</t>
  </si>
  <si>
    <t>Ostalo kao prethodna stavka podrazumijeva uključivanje svih radnji i opreme za izvođenje ovih radova.</t>
  </si>
  <si>
    <t>Široki iskop građevne jame  za zasunska okna i hidrante u materijalu "C" kategorije. Radove izvesti ovisno o opremljenosti i tehnologiji rada izvođača za sve dubine prema grafičkim prilozima.</t>
  </si>
  <si>
    <r>
      <rPr>
        <sz val="11"/>
        <rFont val="Arial"/>
        <family val="2"/>
        <charset val="238"/>
      </rPr>
      <t>m</t>
    </r>
    <r>
      <rPr>
        <vertAlign val="superscript"/>
        <sz val="11"/>
        <rFont val="Arial"/>
        <family val="2"/>
        <charset val="238"/>
      </rPr>
      <t>2</t>
    </r>
  </si>
  <si>
    <r>
      <t>Obračun po m</t>
    </r>
    <r>
      <rPr>
        <vertAlign val="superscript"/>
        <sz val="11"/>
        <rFont val="Arial"/>
        <family val="2"/>
        <charset val="238"/>
      </rPr>
      <t>3</t>
    </r>
    <r>
      <rPr>
        <sz val="11"/>
        <rFont val="Arial"/>
        <family val="2"/>
        <charset val="238"/>
      </rPr>
      <t xml:space="preserve"> ugrađenog pijeska.</t>
    </r>
  </si>
  <si>
    <t>Rastresitost materijala treba ukalkulirati u jediničnu cijenu.</t>
  </si>
  <si>
    <t>Obračun po m3 sraslog materijala.</t>
  </si>
  <si>
    <t>Izrada zaštitne ograde duž iskopanog rova, kao upozorenja na iskopani rov.</t>
  </si>
  <si>
    <t>Zaštitna ograda višekratno se koristi i premješta duž rova prema napredovanju radova.</t>
  </si>
  <si>
    <t>Obračun po m´ izvedene ograde i višekratno korištene ograde.</t>
  </si>
  <si>
    <t>m´</t>
  </si>
  <si>
    <t>Kompletna izvedba zasunskih komora dimenzija i oblika prema tipskim nacrtima od armiranog betona C 25/30 vodonepropusnih svojstava (uz dodatak aditiva). Izrada  treba uslijediti prema priloženim nacrtima oplata i armatura u skladu statičkog proračuna.</t>
  </si>
  <si>
    <t xml:space="preserve">Unutarnje zidove i dno komore nakon dovršenja i čišćenja premazati dvostrukim duboko penetrirajućim premazom vodonepropusnih svojstava. </t>
  </si>
  <si>
    <t>U ploči dna izvesti sabirnik procjednih voda veličine 40/40/40 cm.</t>
  </si>
  <si>
    <t>U cijenu uključiti sve radove za kompletnu izvedbu kao: dobava, izrada, postavljanje, skidanje i čišćenje i odvoz drvene oplate; dobava, ravnanje, čišćenje , savijanje i postavljanje armature, kao i svi potrebni radovi: dobave, pripreme, ugradbe, njege, održavanja, demontiranja i čišćenja, materijal, prijenosi i prijevozi, uključujući montažu dobavu i montažu željeznih penjalica, poklopca i uličnih kapa te izrada izolacije ploče varenom ljepenkom.</t>
  </si>
  <si>
    <t>Za zasunske komore izrađena je dokaznica mjera kojom su obuhvaćene sljedeće faze radova:</t>
  </si>
  <si>
    <t>1.2 Izrada dna okana betonom C 25/30</t>
  </si>
  <si>
    <t>1.3 Izrada zidova  betonom C 25/30</t>
  </si>
  <si>
    <t>1.5. Ugradba potrebne armature komore prema iskazu armature:</t>
  </si>
  <si>
    <t>1.6  Izrada unutarnjeg premaza zidova i stropa vodonepropusnom emulzijom</t>
  </si>
  <si>
    <t>1.7. Izrada dvostrane oplate zidova komore i ulaznog otvora, te oplate pokrovne ploče s poduporama. Stavka obuhvaća izradu oplate otvora za naknadnu ugradbu cijevi kroz betonski zid okna. Pritom se unutarnja oplata zidova izvodi blanjanom oplatom</t>
  </si>
  <si>
    <t>1.7.1. Unutarnje blanjane oplate</t>
  </si>
  <si>
    <t>1.7.2. Vanjske oplate</t>
  </si>
  <si>
    <t>OBJEKTI NA MAGISTRALNOM CJEVOVODU UKUPNO:</t>
  </si>
  <si>
    <t>MONTAŽNI RADOVI</t>
  </si>
  <si>
    <t>PREDGOVOR UZ MONTAŽNE RADOVE</t>
  </si>
  <si>
    <t>PEHD CIJEVI</t>
  </si>
  <si>
    <t>- ponuđene cijevi, okna i spojnice moraju biti izvedeni s materijalom u skladu navedenih normi i standarda</t>
  </si>
  <si>
    <t>hrvatskih normi (nHRN)</t>
  </si>
  <si>
    <t>europskih normi (EN)</t>
  </si>
  <si>
    <t>njemačkih normi (DIN)</t>
  </si>
  <si>
    <t>internacionalnih standarda (ISO)</t>
  </si>
  <si>
    <t>te ostalih normi (ispitne metode, proračuni … )</t>
  </si>
  <si>
    <t>Kakvoća cjevovoda i zasunskih okana dodatno se dokazuje pripadnim atestima.</t>
  </si>
  <si>
    <t>Spojevi cijevi, cjevovoda i zasunskih okana moraju biti besprijekorno spojeni i vodonepropusni što se potvrđuje tlačnim probama.</t>
  </si>
  <si>
    <t>U jediničnu cijenu uračunati nabavu, transport, utovar i istovar i ugradba cijevi i pripadnog spojnog materijala u iskopani rov, odnosno privemeno odlaganje na skladište koje odredi Naručitelj.</t>
  </si>
  <si>
    <t>FAZONSKI KOMADI</t>
  </si>
  <si>
    <t>Svi fazonski komadi za vodoopskrbu imaju oznaku ispitnog znaka DVGW-a.</t>
  </si>
  <si>
    <t>ARMATURE</t>
  </si>
  <si>
    <t>Sav spojni vijčani materijal (matice, vijci, podložne pločice) koji se ugrađuju moraju biti od nehrđajućeg čelika (inox ili prokrom).</t>
  </si>
  <si>
    <t>Nastavno su u grafičkim prilozima izrađeni montažni nacrti pojedinih čvorova - zasunskih okana s opisom predviđene opreme (vidi prilog 14.).</t>
  </si>
  <si>
    <t>1.  Nabava, transport i ugradba polietilenskih PEHD cijevi visoke gustoće za opskrbu pitkom vodom proizvedenih prema ISO 4227(1996) i DIN-u 8074(1999) i HRN EN 12201-2(2003) sa "potvrdom o kvaliteti" DVGW.</t>
  </si>
  <si>
    <t>Cijevi treba ugraditi u iskopani rov na posteljicu od pijeska prema projektom predviđenim padovima. Cijev mora nalijegati cijelom dužinom na pješčanu posteljicu, a zatrpava se rastresitim materijalom, bez primjesa kamena, koji se može sabiti (sitni šljunak, pijesak). Spojeve cijevi treba ostaviti nezatrpane dok se ne provede tlačna proba.</t>
  </si>
  <si>
    <t>Promjene pravca cjevovoda ograničene su minimalnim radijusom od Rmin = 50 d. Za veće promjere pravca otkloni se rješavaju odgovarajućim fazonskim komadima prema montažnim planovima.</t>
  </si>
  <si>
    <t>U jediničnu cijenu uračunati nabavu, transport, te sve potrebne radove na ugradbi - montaži PE-HD cjevovoda.</t>
  </si>
  <si>
    <t>MONTAŽNI RADOVI UKUPNO</t>
  </si>
  <si>
    <t>OSTALI RADOVI</t>
  </si>
  <si>
    <t>Trake za označavanje se ugrađuju prilikom zasipavanja rova na dubini od 30 cm ispod površine tla i kao takve ukazuju na trasu vodovoda.</t>
  </si>
  <si>
    <t>Obračun po m´.</t>
  </si>
  <si>
    <t>OSTALI RADOVI UKUPNO</t>
  </si>
  <si>
    <t>ZAVRŠNI VODOVODNI RADOVI</t>
  </si>
  <si>
    <t>Cjevovod se mora napuniti vodom i iz njega mora biti ispušten sav zrak, dotok vode cca 9 l/s.</t>
  </si>
  <si>
    <t>Za ispitivanje se upotrebljavaju provjereni manometri koji imaju takvu podjelu da se može očitati promjena tlaka od 0.1 bar. Preporučamo dva mjerna instrumenta od kojih jedan registrira tlak, a drugi je kontrolni. Manometar se obično postavlja na najnižoj točki ispitane dionice.</t>
  </si>
  <si>
    <t>Ako se na ispitnim dionicama cjevovoda pokažu mjesta koja propuštaju (kapljice, mlazevi i sl.) mora se ispitivanje prekinuti i dionice isprazniti. Ispitivanje se može ponoviti nakon otklanjanja nedostataka.</t>
  </si>
  <si>
    <t>NAPOMENA:</t>
  </si>
  <si>
    <t>Tlačnoj probi mora biti prisutan nadzorni inženjer  nadležan za tlačne probe.</t>
  </si>
  <si>
    <r>
      <t>Obračun po m</t>
    </r>
    <r>
      <rPr>
        <vertAlign val="superscript"/>
        <sz val="11"/>
        <rFont val="Arial"/>
        <family val="2"/>
        <charset val="238"/>
      </rPr>
      <t xml:space="preserve">´ </t>
    </r>
    <r>
      <rPr>
        <sz val="11"/>
        <rFont val="Arial"/>
        <family val="2"/>
        <charset val="238"/>
      </rPr>
      <t>cjevovoda.</t>
    </r>
  </si>
  <si>
    <t>2.  Dezinfekcija cjevovoda</t>
  </si>
  <si>
    <t>Po dovršenju i uspješno provedenim tlačnim probama na prethodno opisan način, potrebno je prije puštanja u pogon - upotrebu obaviti pranje i dezinfekciju cjevovoda.</t>
  </si>
  <si>
    <t>Pranje i dezinfekcija se obavlja pod kontrolom i rukovodstvom kvalificiranog sanitarnog osoblja.</t>
  </si>
  <si>
    <t>Cjevovod se mora dobro isprati sanitarno čistom vodom od svih nečistoća i stranih tvari, a zatim dezinficirati otopinom koja mora sadržavati 30 mg/l klora.</t>
  </si>
  <si>
    <t>Osim toga moraju se poduzeti sve sigurnosne mjere da bi se spriječilo korištenje vode iz vodovoda za vrijeme dezinfekcije.</t>
  </si>
  <si>
    <t>O provedenoj dezinfekciji mora se izraditi zapisnik koji vodi sanitarno osoblje.</t>
  </si>
  <si>
    <t>3. Mehaničko čišćenje i ispiranje cjevovoda.</t>
  </si>
  <si>
    <t>Ispiranje se vrši pitkom vodom preko hidrantskih nastavaka i vodomjera, a   od strane službe za održavanje mreže nadležnog komunalnog poduzeća</t>
  </si>
  <si>
    <t>Propiranje cjevovoda provodi se tako dugo dok se ne postigne kvaliteta propisana "Pravilnikom o zdravstvenoj ispravnosti vode za piće" NN 182/04</t>
  </si>
  <si>
    <r>
      <t>Obračun po m</t>
    </r>
    <r>
      <rPr>
        <vertAlign val="superscript"/>
        <sz val="11"/>
        <rFont val="Arial"/>
        <family val="2"/>
        <charset val="238"/>
      </rPr>
      <t xml:space="preserve">3 </t>
    </r>
    <r>
      <rPr>
        <sz val="11"/>
        <rFont val="Arial"/>
        <family val="2"/>
        <charset val="238"/>
      </rPr>
      <t>vode.</t>
    </r>
  </si>
  <si>
    <t>ZAVRŠNI  VODOVODNI RADOVI UKUPNO</t>
  </si>
  <si>
    <t>Ako cjevovod nije moguće ispitati odjednom, mora se ispitati po dionicama. U tom slučaju moraju se spojna mjesta između pojedinih dionica ispitati na nepropusnost skupnim ispitivanjem.</t>
  </si>
  <si>
    <t>*      Punjenje cjevovoda:</t>
  </si>
  <si>
    <t>*      Mjerenje tlaka ispitivanja i porast zapremine:</t>
  </si>
  <si>
    <t>*      Propuštanje:</t>
  </si>
  <si>
    <t>U jediničnu cijenu potrebno je uključiti sve radove kao: utovar, potreban prijevoz, odlaganje unutar gradilišta te korištenje potrebne mehanizacije. Ponuditelj nudi jedinstvenu cijenu iskopa, bez obzira na stvarne kategorije tla i uvjete izvođenja, sve na temelju projektne dokumentacije i obilaska lokacije.</t>
  </si>
  <si>
    <t>Stavka uključuje sve potrebne radove i opremu za razupiranje i osiguranje rova od ubrušavanja, prema tehnologiji izvođača radova, u skladu s propisanim uvjetima zaštite na radu, uključujući i potreban iskop za ugradnju zaštitne oplate (koji nije posebno specificiran).</t>
  </si>
  <si>
    <t>Ručno planiranje dna vodovodnog rova s točnošću  2 cm prema projektiranoj niveleti cjevovoda iz uzdužnog profila.</t>
  </si>
  <si>
    <t>1. Izrada zaštitne ograde duž rova</t>
  </si>
  <si>
    <t>B500A - šipke</t>
  </si>
  <si>
    <t>B500A - mreže</t>
  </si>
  <si>
    <t>1.9. Izolacija pokrovne ploče okna od dva sloja bitumena i jednog sloja bitumenizirane ljepenke.</t>
  </si>
  <si>
    <t>1.11.Ugradba ljevanih željeznih stupaljki 3 kom/m visine komore</t>
  </si>
  <si>
    <t>1.8. Izrada glazure betonom C12/15 na doljnoj polči okna s podom prema sabirniku za vode. Prosječna debljina glazure iznosi 3 cm.</t>
  </si>
  <si>
    <t>1.1. Izrada podloge betonom C 12/15</t>
  </si>
  <si>
    <t>Obračun po m' ugrađene PE-HD, PE 100 cijev.</t>
  </si>
  <si>
    <t>Obračun po m3 ugrađenog materijala u sraslom stanju.</t>
  </si>
  <si>
    <t>Dobava i ugradba ploče kojom će se označiti gradilište. Ploča mora sadržavati podatke u skladu s člankom 252. stavak 4. Zakona o prostornom uređenju i gradnji (NN 76/07), tj. obavezno sadrži ime odnosno tvrtku investitora, projektanta i izvođača, naziv i vrstu građevine koja se gradi, naziv tijela koje je izdalo akt na temelju koje se gradi, klasifikacijsku oznaku, urudžbeni broj, datum izdavanja i pravomoćnost toga akta.</t>
  </si>
  <si>
    <t>Izvođač geodetskih radova dužan je dostaviti Investitoru i disk (CD/DVD) sa geodetskom snimkom cjevovoda u *.dwg formatu i bazom koordinata točaka sa visinama prema tehničkim uvjetima.</t>
  </si>
  <si>
    <t>Detaljno iskolčenje trase vodovodnih cjevovoda s označavanjem svih vertikalnih, horizontalnih lomova trase i zasunskih okana.</t>
  </si>
  <si>
    <t xml:space="preserve">Stavka obuhvaća i geodetsko snimanje vidljivih dijelova vodovodnih cjevovoda i pripadnih posebnih objekata vezanjem na koordinatni (Gauss – Krügerov) sustav, uz isporuku elaborata na papirnatom otisku i digitalnom obliku. </t>
  </si>
  <si>
    <t>Snimanje za GIS obuhvaća trasu vodovodnih cjevovoda za katastar, svih lomnih točaka, zasunskih okana i posebnih objekata.</t>
  </si>
  <si>
    <t>Obračun po m2 isplanirane površine, prema normalnom poprečnom profilu.</t>
  </si>
  <si>
    <t>Obračunska širina posteljice jednaka je širini vodovodnog rova, a debljina pješčane posteljice  prema normalnom poprečnom presjeku vodovodnog rova 10 cm.</t>
  </si>
  <si>
    <t>Obračunska i ugradbena širina prema normalnom poprečnom presjeku vodovodnog rova.</t>
  </si>
  <si>
    <r>
      <t>Obračun po m</t>
    </r>
    <r>
      <rPr>
        <vertAlign val="superscript"/>
        <sz val="11"/>
        <rFont val="Arial"/>
        <family val="2"/>
        <charset val="238"/>
      </rPr>
      <t>3</t>
    </r>
    <r>
      <rPr>
        <sz val="11"/>
        <rFont val="Arial"/>
        <family val="2"/>
        <charset val="238"/>
      </rPr>
      <t xml:space="preserve"> zasipane cijevi.</t>
    </r>
  </si>
  <si>
    <t>Uvažavajući značaj vodoopskrbne mreže  prilažemo upute kojih se prilikom odabira materijala izvođač radova, u cjelosti, treba pridržavati, sve sa ciljem izgradnje sigurnog i pouzdanog dobavnog sustava pitke vode.</t>
  </si>
  <si>
    <t>Spojevi cijevi izvode se korištenjem elektrofuzijskih spojnica s dvostrukim naglavkom.</t>
  </si>
  <si>
    <t>Dezinfekcija cjevovoda mora se izvršiti prema uputama nadležnog sanitarnog laboratorija ili uputama laboratorija  u suglasnosti sa nadzornim inženjerom za kloriranje.</t>
  </si>
  <si>
    <t>Ukoliko sraslo temeljno ili općenito dno iskopa, ne udovoljava traženim uvjetima nosivosti, potrebno ga je poboljšati do zadane zbijenosti koje se postiže mehaničkim zbijanjem ili zamjenom materijala.</t>
  </si>
  <si>
    <t>betonski opločnici (za teški promet)  vel. 10 x 20 x 8 cm</t>
  </si>
  <si>
    <t>pijesak granulacije 2 - 4 mm</t>
  </si>
  <si>
    <t>šljunak granulacije 16 - 32 mm</t>
  </si>
  <si>
    <t>betonski rubnjaci 6/24/100 cm ugrađeni ne bet. podlogu, C 12/16, uključivo i potreban beton C 12/16.</t>
  </si>
  <si>
    <t>ARMATURE, moraju odgovarati normama DIN 32230-4 za pitku vodu i biti izvedene za utični spoj za radni tlak PN 10 (16) prema DIN 28603, ispitane i usuglašene s međunarodnom normom EN 12266 propusnost ventila prema DIN-u 3230-3.</t>
  </si>
  <si>
    <t xml:space="preserve">Armature i fazonski komadi </t>
  </si>
  <si>
    <t>OPĆE NAPOMENE:</t>
  </si>
  <si>
    <t>Izvoditelj je dužan o svom trošku osigurati gradilište i građevinu od štetnog djelovanja vremenskih nepogoda. Zimi građevinu posve osigurati od mraza, tako da ne bi došlo do smrzavanja izvedenih dijelova i na taj način do oštećenja.</t>
  </si>
  <si>
    <t>Izvoditelj je dužan izvesti pomoćna sredstva za rad kao što su skele, oplate, ograde, skladišta, dizalice, dobaviti i postaviti strojeve, alat i potreban pribor, itd., te poduzeti sve potrebne mjere sigurnosti, tako da ne dođe do nikakvih smetnji i opasnosti po život i zdravlje zaposlenih radnika, osoblja i prolaznika.</t>
  </si>
  <si>
    <t>Nadzor za čuvanje građevine, gradilišta, svih postrojenja, alata i materijala, kako svoga, tako i ostalih kooperanata, pada u dužnost i na teret izvoditelja radova.</t>
  </si>
  <si>
    <t xml:space="preserve">Izvoditelj je dužan radove izvesti uz sve potrebne mjere sigurnosti, tako da ne dođe do nikakvih smetnji i opasnosti po život i zdravlje zaposlenih radnika, osoblja i prolaznika, odnosno smetnji ili oštećenja susjednih objekata. </t>
  </si>
  <si>
    <t xml:space="preserve">Svaka eventualna šteta koja bi bila prouzročena prolazniku  ili na susjednoj građevini, cesti uslijed kopanja, miniranja, postavljanja skele i sl., pada na teret izvoditelja, koji je dužan odstraniti i nadoknaditi štetu u određenom roku. </t>
  </si>
  <si>
    <t>Tako jediničnom cijenom treba obuhvatiti i obnovu srušenih ograda, cestovnih propusta, rigola i rubnjaka, te kućnih prilaza s propustima jaraka.</t>
  </si>
  <si>
    <t xml:space="preserve">Jedinične cijene pojedinih stavki troškovnika sadržavaju troškove za posve dogotovljen rad tj. materijal, pomoćna sredstva kao što su voda, električna struja, alat, oplata, skela ili slično, za svu radnu snagu, za sve pripremne radove kao npr. postavljanje baraka i postrojenja, uključivo s demontažom i otpremom s gradilišta nakon završetka radova, pristupne putove na radilište, svi sitni metalni i drugi dijelovi potrebni kod građenja, crpljenja vode, signali na gradilištu danju i noću, čuvanje i dr. i za sve troškove koji se pojave u bilo kojem obliku za potrebe gradnje. </t>
  </si>
  <si>
    <t>Čišćenje i uređenje gradilišta također je sadržano u jediničnim cijenama.</t>
  </si>
  <si>
    <t>Prije davanja ponude izvoditelj radova mora obavezno pregledati projekte, te zatražiti objašnjenje  za nejasne stavke i provjeriti dokaznicu mjera, te na vrijeme (tj. prije davanja ponude) dati svoje primjedbe, jer se kasnije primjedbe neće uzimati u obzir. Ponudom obuhvatiti potrebne troškove na izradi dokumentacije u adekvatnoj stavci, te projekt betona koji treba biti sadržan u cijeni betonskih i arm.bet.radova.</t>
  </si>
  <si>
    <t xml:space="preserve">Obračunavanje radova provodi se prema tehničkim normativima i njihovim dopunama. Za slučaj da opis pojedinih radova u troškovniku, po mišljenju izvoditelja nije potpun,  izvoditelj je dužan izvesti radove prema pravilima građenja i postojećim uzancama, a da ni s tog naslova nema pravo na bilo kakvu odštetu ili promjenu jedinične cijene dane u troškovniku, osim ako to nije posebnim podneskom naglasio prilikom davanja ponude. </t>
  </si>
  <si>
    <t xml:space="preserve">U slučaju nedovoljno ili nejasno opisanog načina, vrijede obračunavanja prema građevinskim normama iz 1952. godine i njihovim kasnijim dopunama. </t>
  </si>
  <si>
    <t>Za sav upotrebljeni materijal mjerodavne su važeće hrvatske norme (HRN), a u slučaju nepostojanja ISO, IEC, DIN, VDE, BS, ASTM, ASME, ANSI, AISI.</t>
  </si>
  <si>
    <t xml:space="preserve">Iskop rova izvoditelj može obaviti i vlastitom tehnologijom, s time da će obračun biti proveden prema količinama po idealnom profilu iz glavnog projekta, uz količine razupiranja prema glavnom projektu. </t>
  </si>
  <si>
    <t>Ponuditelj nudi jedinstvenu cijenu iskopa, bez obzira na stvarne kategorije tla i uvjete izvođenja, na temelju projektne dokumentacije i obilaska lokacije.</t>
  </si>
  <si>
    <t>Stavkama su obuhvaćena i potrebna iznalaženja i poteškoće kod mimoilaženja s postojećim instalacijama, ispitivanja i atesti za dokaz kvaliteta ugrađenog materijala, zastoji kod ispitivanja i prespajanja cjevovoda, te osiguranje nedostatnih pristupnih puteva.</t>
  </si>
  <si>
    <t>Izvoditelj u potpunosti odgovara za ispravnost izvršene isporuke i odgovoran je za eventualno loš rad i loš kvalitet dobave, bilo za nabavku iz trgovačke mreže ili od kooperanata.</t>
  </si>
  <si>
    <t>Kod ugradbe svih dobavljenih predmeta mora se posvetiti naročita pažnja obzirom na karakter građenja. Sve mora biti solidno izvedeno i ugrađeni dijelovi moraju djelovati kao cjelina.</t>
  </si>
  <si>
    <t>Za sve predmete, dobave i ugradbe od svojih kooperanata, investitoru jamči izvoditelj radova.</t>
  </si>
  <si>
    <t>Izvoditelj je dužan posjedovati izjave o sukladnosti, odnosno potvrde o sukladnosti materijala upotrebljenih za izgradnju građevine, a prilikom tehničkog prijema građevine, sve izjave mora dostaviti investitoru na upotrebu.</t>
  </si>
  <si>
    <t>Izvođač će na gradilištu voditi propisani dnevnik (prema “Pravilniku o uvjetima i načinu vođenja građevnog dnevnika”, NN RH broj 6/2000) u koji se unose svi bitni podaci i događaji tijekom građenja (npr. meteorološke prilike, temperatura zraka i sl.), upisuju primjedbe Projektanta, nalozi nadzora Investitora i Inspekcije.</t>
  </si>
  <si>
    <t>Na gradilištu Izvođač mora imati inženjera kvalificiranog za dotične vrste poslova, koji će stalno boraviti na gradnji.</t>
  </si>
  <si>
    <t>Odnos nadzornog inženjera Investitora, Projektanta i Izvođača odrediti će se posebnim ugovorom u okviru postojećih propisa i opisa radova.</t>
  </si>
  <si>
    <t>Sve izmjene u projektu, opisu radova i jediničnim cijenama mogu uslijediti samo uz suglasnost projektanta i po odobrenju investitora. Isto vrijedi u slučaju pojavljivanja bilo kakvih nepredviđenih okolnosti u toku građenja.</t>
  </si>
  <si>
    <t>Trošak oko ispitivanja materijala pada na teret izvoditelja radova, tj. smatrati će se da je jediničnom cijenom u datoj ponudi izvoditelj zaračunao i iznos za ispitivanje.</t>
  </si>
  <si>
    <t>Izvođač je dužan radove izvesti prema projektnoj dokumentaciji, pravilima struke i važećim zakonima, propisima i normama, te uputama proizvođača materijala i opreme.</t>
  </si>
  <si>
    <t xml:space="preserve">Izvedbenim projektom i radioničkim nacrtima građevine razrađuje se tehničko rješenje građevine (glavni projekt) radi ispunjenja uvjeta odrečenih glavnim projektom. </t>
  </si>
  <si>
    <t>Izvedbeni projekt i radionički nacrti moraju biti izrađeni u skladu s glavnim projektom, što potvrđuje glavni projektant i projektant.  Izvedbeni projekt mora odobriti investitor ili nadzorni inženjer, a prema potrebi i revident.</t>
  </si>
  <si>
    <t xml:space="preserve">Izvedbeni projekt može izraditi izvođač radova, neka druga tvrtka koja je ovlaštena za projektiranje ili tvrtka koja je izradila glavni projekt. </t>
  </si>
  <si>
    <t>Izvođač će o svom trošku osigurati izradu izvedbenog projekta i sve potrebne radioničke nacrte kojima se razrađuju detalji iz glavnog projekta nužni za proizvodnju sastavnih dijelova građevine.</t>
  </si>
  <si>
    <t>AUTOMATSKI ODZRAČNO -DOZRAČNI VENTILI I GARNITURE DN 80 od nehrđajućeg materijala s membranom za nestupnjevito odzračivanje cjevovoda u rasponu od 0,2 do 16 bara.</t>
  </si>
  <si>
    <t xml:space="preserve">    DN 100 </t>
  </si>
  <si>
    <t>DN 110 mm; PN 16 bara; s = 10,0 mm; SRD 11, l= 1000 mm</t>
  </si>
  <si>
    <t>Cijena uključuje utrošak potrebne vode, dezinfekcionog materijala i nošenje uzorka u ovlašteni laboratorij , te dobivanje atesta od Zavoda za zaštitu zdravlja .</t>
  </si>
  <si>
    <t>ZEMLJANI RADOVI UKUPNO:</t>
  </si>
  <si>
    <t>II.</t>
  </si>
  <si>
    <t>PRIPREMNI RADOVI UKUPNO:</t>
  </si>
  <si>
    <t xml:space="preserve">I. </t>
  </si>
  <si>
    <t>III.</t>
  </si>
  <si>
    <t xml:space="preserve">IV. </t>
  </si>
  <si>
    <t>V.</t>
  </si>
  <si>
    <t>VI.</t>
  </si>
  <si>
    <t>VII.</t>
  </si>
  <si>
    <t>VIII.</t>
  </si>
  <si>
    <t>IX.</t>
  </si>
  <si>
    <t>IV.</t>
  </si>
  <si>
    <t>I.</t>
  </si>
  <si>
    <t>Otopina se u cjevovodu mora zadržati minimalno 6 sati, te nakon tog vremena rezidualni klor ne smije biti manji od 10 mg/l.Sanitarno osoblje mora osigurati zaštitu radnika koji rade na dezinfekciji jer je klor opasan po zdravlje, ako se njime nepažljivo rukuje.</t>
  </si>
  <si>
    <t xml:space="preserve"> </t>
  </si>
  <si>
    <t>Nabava, transport i ugradba polietilenskih PEHD cijevi visoke gustoće (PE 100 za radni tlak PN 10 i PN 16 bara) za opskrbu pitkom vodom proizvedenih prema ISO 4227(1996) i DIN-u 8074(1999) i HRN EN 12201-2(2003) sa "potvrdom o kvaliteti" DVGW. Nazivni promjer cijevi DN (mm) odgovara veličini vanjskog profila  i  debljine stijenke s (mm)  kod jednoslojnih cijevi, odnosno Se-ekvivalentne debljine - kod višeslojnih cijevi za visinu nadsloja i pokretno opterećenje prema statičkom proračunu.</t>
  </si>
  <si>
    <t>POLIESTERSKE CIJEVI</t>
  </si>
  <si>
    <t>Spojevi cijevi izvode se korištenjem pripadnih spojnica s odgovarajućim brtvama.</t>
  </si>
  <si>
    <r>
      <t>Nabava, dobava i ugradnja zaštitnih poliesterskih cijevi i pripadnih spojnica za spajanje cijevi do nazivnog promjera DN 400, nazivne krutosti SN 5000 N/m</t>
    </r>
    <r>
      <rPr>
        <vertAlign val="superscript"/>
        <sz val="11"/>
        <color theme="1"/>
        <rFont val="Arial"/>
        <family val="2"/>
        <charset val="238"/>
      </rPr>
      <t xml:space="preserve">2 </t>
    </r>
    <r>
      <rPr>
        <sz val="11"/>
        <color theme="1"/>
        <rFont val="Arial"/>
        <family val="2"/>
        <charset val="238"/>
      </rPr>
      <t>(prekopi prometnica i kanala) i SN 100 000 N/m2 (hidraulička bušenja) od  poliestera proizvedene prema HRN EN 14364:2007. Pojedinačna dužina cijevi je 6 m, a na jednom kraju cijevi je montirana poliesterska spojnica s brtvom od EPDM-a. Unutrašnji zaštitni sloj cijevi od  poliestera bez punila i ojačanja mora imati debljinu od minimalno 1 mm.</t>
    </r>
  </si>
  <si>
    <t xml:space="preserve">II. </t>
  </si>
  <si>
    <t xml:space="preserve">III. </t>
  </si>
  <si>
    <t xml:space="preserve">V. </t>
  </si>
  <si>
    <t xml:space="preserve">VI. </t>
  </si>
  <si>
    <t xml:space="preserve">VII. </t>
  </si>
  <si>
    <t>Tlačno ispitivanje cjevovoda vrši se prema DIN-u 4279-1, uključiva sva potrebna oprema kao i svi pripremni radovi i radovi tlačne probe. Cjevovod se komisijski preuzima nakon tlačne probe za provjeru  vodonepropusnosti ugrađene cijevi. Ispitivanje se vrši ispitnim tlakom koji iznosi: nazivni tlak (10 bar) + 3 bar veći od radnog u trajanju od 2 sata, a prema slijedećim uputstvima.</t>
  </si>
  <si>
    <t>Ispitivanje se uglavnom vrši na dionicama dužine od 500 do 1500 m. Ako se javljaju velike visinske razlike, moraju se izabrati takve dužine dionica da se prilikom ispitivanja u najvišoj točki cjevovoda ostvari bar radni pritisak.</t>
  </si>
  <si>
    <t>Prije punjenja vodom, cjevovod mora biti kompletno usidren na svim horizontalnim i vertikalnim krivinama, koljenima i račvama da se smanji pomicanje, a time i mogućnost propuštanja na spojevima za vrijeme ispitivanja i u kasnijoj eksploataciji cjevovoda. Sidrenje mora biti prilagođeno ispitnom tlaku. Razupirače na krajevima cjevovoda ne skidati prije nego se spusti tlak. Svi spojevi na cjevovodu moraju biti slobodni (nezatrpani).</t>
  </si>
  <si>
    <t>NADZEMNI HIDRANTI DN 100 s dva priključka tipa B i jednim priljučkom tipa A. Hidrant je prelomni (barokna izvedba),a izvodi se sa predzasunom za radni tlak PN 16 bara sve prema DIN - u 3222.</t>
  </si>
  <si>
    <t xml:space="preserve">    DN 100</t>
  </si>
  <si>
    <t>Odvoz neuporabivog i suvišnog materijala iz iskopa (cjevovoda, zasunskih okana i hidranata), utovar, istovar, planiranje i ugradba po propisima i na mjesto unutar gradilišta, odnosno na mjesto koje odredi nadzorni inženjer.</t>
  </si>
  <si>
    <t xml:space="preserve">Fazonski komadi dimenzija DN80 - DN300 izrađeni od nodularnog lijeva (GGG 400 prema DIN EN 545) i u cijelosti zaštićeni protiv korozije slojem epoksidne smole minimalne debljine 250 µm (prema DIN 30677 – 2). </t>
  </si>
  <si>
    <t xml:space="preserve">ZASUNI, primjeniti zasune nove generacije, tip EV do promjera DN 300 mm, odgovarajuće kvalitete s kućištem od duktilnog lijeva (GGG 40) prema DIN EN 1563 u cjelosti zaštićeno protiv korozije slojem epoksidne smole min. debljine 250 μm. Vođenje vretena u tri točke s dvije vodilice klina iz umjetnog materijala što smanjuje moment otvaranja i zatvaranja zasuna. Vreteno od nehrđajućeg čelika st 1.4021 izrađeno valjenjem. </t>
  </si>
  <si>
    <t>Jednim dijelom trasa cjevovoda prolazi prometnicom gdje je potrebno osigurati zbijenost koja zadovoljava cestovne propise, pa se prema uvjetima provodi zatrpavanje rova kamenim materijalom (cakumpak) ili šljunkom, prema uvjetima nadležne uprave za ceste.</t>
  </si>
  <si>
    <t>Izrada snimka izvedenog stanja svih gore navedenih objekata po ovlaštenoj osobi i pripadnog elaborata za upis u zemljišne knjige, uključujući ovjeru katastra, sve u skladu sa Zakonom o izmjeri zemljišta i Uputama za izradu elaborata za pogonski katastar vodova Komunalnog poduzeća d.o.o. koji se prilaže ovom troškovniku.</t>
  </si>
  <si>
    <t xml:space="preserve"> Zatrpavanja se vrši u slojevima 30 cm, koji se moraju dobro sabiti lakim vibro nabijačima zbog sljeganja materijala.</t>
  </si>
  <si>
    <t>Obračun prema komadu  obzidanih hidranata.</t>
  </si>
  <si>
    <t>Nudi se:</t>
  </si>
  <si>
    <t>1.1. od 0 - 2 m dubine</t>
  </si>
  <si>
    <t>2.1. od 0 - 2 m dubine</t>
  </si>
  <si>
    <t>4. Planiranje dna rova cjevovoda</t>
  </si>
  <si>
    <t>5.1. udaljenost do 5 km</t>
  </si>
  <si>
    <t>1.12. Izrada oslonaca za armature u oknima dimenzija 0,3x0,3x0,3 betonom C25/30</t>
  </si>
  <si>
    <t>REKAPITULACIJA:</t>
  </si>
  <si>
    <t>3.   Strojni iskop za zasunska okna i hidrante</t>
  </si>
  <si>
    <t xml:space="preserve">2. Nabava, transport i ugradba elektrofuzijskih spojnica sa dvostrukim naglavkom </t>
  </si>
  <si>
    <t>U jediničnu cijenu uračunati nabavu, transport, utovar i istovar i ugradba cijevi i pripadnog spojnog materijala u iskopani rov, odnosno privemeno odlaganje na skladište</t>
  </si>
  <si>
    <t>PDV 25%</t>
  </si>
  <si>
    <t>Sveukupno:</t>
  </si>
  <si>
    <t>Općina Sveti Ivan Žabno</t>
  </si>
  <si>
    <t>SEKUNDARNA VODOOPSKRBNA MREŽA</t>
  </si>
  <si>
    <t xml:space="preserve">TIP 1     1,50 x 1,50 </t>
  </si>
  <si>
    <t>Na iskopani i isplanirani rov izvodi se betonska podloga (betonom C8/10) debljine 10 cm, na koji se izvodi AB ploča dna te nastavno zidovi i AB pokrovna ploča okna veličine prema pripadnim nacrtima oplate (unutarnja blanjana) betonom C 25/30 armiranih prema planovima armature.</t>
  </si>
  <si>
    <t>Prolaze cijevi kroz zidove komore  zatvoriti naknadnim betoniranjem oko cijevi sa zavarenom zidnom prirubnicom betonom vodonepropusnih svojstava.</t>
  </si>
  <si>
    <t>Ulaz u okno predviđen je korištenjem ljevano željeznog okruglog poklopca veličine svijetlog otvora Ø C 625 mm (kao TIP K) ispitnog opterećenja 40 t, a silazak uz ugradbu ljevano željeznih stupaljki ugrađenih na razmaku 33 cm.</t>
  </si>
  <si>
    <t xml:space="preserve"> m3</t>
  </si>
  <si>
    <t>1.4. Izrada i montaža armirano betonskih monolitnih pokrovnih ploča betonom C 25/30</t>
  </si>
  <si>
    <t xml:space="preserve"> m2</t>
  </si>
  <si>
    <t>1. Izrada tipskih armirano - betonskih monolitnih komora unutarnjih veličina</t>
  </si>
  <si>
    <t>2 .  Izvedba oslonaca, obzidavanja  i opločenja nadzemnih hidranata, kao i isporuka sveg potrebnog materijala prema tipskom nacrtu nadzemnog hidranta.</t>
  </si>
  <si>
    <t>2.1. Izrada betonske podloge  kod nadzemnih hidranata od betona C 12/15 (0,1 m3/hidrantu).</t>
  </si>
  <si>
    <t xml:space="preserve">2.2. Izrada betonskog ukrućenja betonom C 16/20 (0,1 m3/hidrantu) oslonaca zasuna i nadzemnog hidranata koji se ugrađuje na unaprijed pripremljnu  betonsku podlogu u rovu cjevovoda </t>
  </si>
  <si>
    <t>2.3. Izrada suhozida od pune opeke oko zasuna hidranta prema tipskom nacrtu.</t>
  </si>
  <si>
    <t>2.4. Opločenje prilaznih staza nadzemnih hidranta.</t>
  </si>
  <si>
    <t>PEHD cijevi, PE 100 za radni tlak PN 10  bara spajati će se elektro spojnicama sa dvostrukim naglavkom.</t>
  </si>
  <si>
    <t>4.1. EV zasun (kratki)</t>
  </si>
  <si>
    <t>4.3. N komad</t>
  </si>
  <si>
    <t xml:space="preserve">    DN 100, Rd = 1,25 m</t>
  </si>
  <si>
    <t xml:space="preserve">3.2. okna    </t>
  </si>
  <si>
    <t xml:space="preserve">Zasipavanje položene vodovodne cijevi slojem šljunka ili kamene sipine prirodne granulacije i bez organskih primjesa debljine 30 cm iznad položene cijevi, prirodne granulacije 0-4 mm koji se mora dobro sabiti lakim vibro nabijačima do potrebne zbijenosti od Me= 20MN/m2. </t>
  </si>
  <si>
    <t>U poziciji je obuhvaćena nabava, dovoz, planiranje i nabijanje vibronabijačima tako da se dobije čvrsta podloga za ugradbu cijevi. oblozrnatim materijalom (pijesak frakcije 0 – 4 mm) po dnu rova. Debljina posteljice iznosi 10 cm.</t>
  </si>
  <si>
    <t>1. Uređenje gradilišta</t>
  </si>
  <si>
    <t>Dovoz, postavljanje u pogonsko stanje, demontiranje i odvoz svih uređaja, postrojenja, pribora, građevinskih strojeva, transportnih sredstava, oplata, ukrućenja, uređaja snabdijevanja i prostorija za smještaj,  potrebnih za stručno izvođenje radova u ugovorenom roku, prema tehničkoj dokumentaciji provođenja radova opisanih u slijedećim pozicijama.</t>
  </si>
  <si>
    <t>Ovom pozicijom je obuhvaćeno i krčenje gradilišta, uspostavljanje prvobitnog stanja svih površina koje su privremeno korištene kao radne i skladišne, obnavljanje svih korištenih puteva, saniranje oštećenja uzrokovanih privremenim deponijama materijala, te priključci za vodu i struju za potrebe gradilišta.</t>
  </si>
  <si>
    <t>komplet</t>
  </si>
  <si>
    <t>2. Ploča s podacima o gradilištu</t>
  </si>
  <si>
    <t>3. Osiguranje prometa</t>
  </si>
  <si>
    <t>Privremena regulacija prometa na prometnicama na kojima se provode radovi izgradnje vodovodnih cjevovoda.</t>
  </si>
  <si>
    <t>Stavka obuhvaća izradu projekta privremene regulacije u skladu s posebnim uvjetima nadležnih poduzeća (Hrvatskih cesta - ispostava Varaždin i županijske uprave za ceste Koprivničko- križevačke županije, Križevci), ishođenje suglasnosti, nabavu i postavljanje sve potrebne horizontalne i vertikalne signalizacije, te vršenje regulacije prometa za vrijeme izvođenja radova.</t>
  </si>
  <si>
    <t>Na temelju podataka odgovornih osoba nadležnih službi, odnosno poduzeća i podataka dobivenih probnim iskopima. Podatke unijeti u geodetsku snimku postojećeg stanja, kao podloge za korištenje prilikom izvođenja te nastavno za naknadno iznalaženje.</t>
  </si>
  <si>
    <t>Radove izvoditi uz prisustvo predstavnika nadležnih komunalnih poduzeća.</t>
  </si>
  <si>
    <t>Tijekom izvedbe radova osobitu pažnju posvetiti da ne dođe do oštećenja instalacija.</t>
  </si>
  <si>
    <t>Izvođenje se mora uskladiti s postojećim stanjem različitih infrastrukturnih sustava na koje su priključeni potrošači, uz potpuno pridržavanje propisa, posebnih uvjeta gradnje i planova zainteresiranih strana, prema posebnom elaboratu i projektu nadležnog komunalnog poduzeća.</t>
  </si>
  <si>
    <t>Obračun prema posebnom ugovoru između investitora i vlasnika instalacija.</t>
  </si>
  <si>
    <t>Predviđaju se radovi na slijedećim instalacijama:</t>
  </si>
  <si>
    <t>2. Izrada pješačkog provizorija</t>
  </si>
  <si>
    <t xml:space="preserve">Izrada pješačkog provizorija od drvenog materijla sa zaštitnim rukohvatom za omogućavanje odvijanje pješačkog prometa preko rova  za vrijeme radova. Pješački provizorij se višekratno koristi prema potrebi, a nakon završetka radova se demontira i odvozi. </t>
  </si>
  <si>
    <t>Obračun po komadu.</t>
  </si>
  <si>
    <t>3. Izrada cestovnog provizorija</t>
  </si>
  <si>
    <t>Izrada cestovnog provizorija od čeličnih ploča za prijelaz vozila preko iskopanog rova sa višekratnom upotrebom (prema potrebi) i odvozom čeličnih ploča nakon završetka radova.</t>
  </si>
  <si>
    <t>Obračun po komadu izvedenog čeličnog provizorija</t>
  </si>
  <si>
    <t>Označavanje zasunskih okana na trasi cjevovoda pomoću tablica ugrađenih na objekte (hidranti) i na željezne stupiće visine 2,5 m (okna). Označavanje  izvršiti nakon izrade cjevovoda prema podacima izmjere izvedenog stanja.</t>
  </si>
  <si>
    <t>Ovom stavkom su obuhvaćeni svi pripremni radovi, iskop rupa i nabava, transport željeznih stupića i pločica za ugradnju duž trase sveg potrebnog materijala za označavanje.</t>
  </si>
  <si>
    <t xml:space="preserve">Obračun po komadu izvršenih radova na označavanju. </t>
  </si>
  <si>
    <t>1.    Tlačno ispitivanje za cjevovod od PEHD-a  (vidi Program kontrole i osiguranja kakvoće)</t>
  </si>
  <si>
    <t>4. Iskolčenje trase</t>
  </si>
  <si>
    <t>Izrada elaborata iskolčenja po ovlaštenoj osobi sukladno Zakonu o gradnji.</t>
  </si>
  <si>
    <t>Obračun po m' obilježene trase vodovodnih cjevovoda i po kom. zasunskog okna.</t>
  </si>
  <si>
    <t>4.1. vodoopskrbni cjevovod</t>
  </si>
  <si>
    <t>4.2. Zasunska okna</t>
  </si>
  <si>
    <t>5. Lociranje i označavanje mjesta postojećih podzemnih instalacija ( električni i TK kabeli, plinovod, kanalizacija i dr.)</t>
  </si>
  <si>
    <t>6. Probni iskop za iznalaženje postojećih instalacija na površini zahvata</t>
  </si>
  <si>
    <t>7. Zaštita ili premještanje postojećih komunalnih instalacija</t>
  </si>
  <si>
    <t>7.1. Zaštita ili premještanje postojeće NN ili SN mreže HEP-a</t>
  </si>
  <si>
    <t>7.2. Zaštita ili premještanje postojećih TK i SVN instalacija</t>
  </si>
  <si>
    <t>7.3. Zaštita ili premještanje postojećih plinskih instalacija</t>
  </si>
  <si>
    <t>8. Izrada geodetskog snimka izvedenog  stanja</t>
  </si>
  <si>
    <t>8.1. Snimanje trase izvedenih cjevovoda za potrebe katastra</t>
  </si>
  <si>
    <t>Obračun po  m' cjevovoda</t>
  </si>
  <si>
    <t>8.2. Snimanje svih izvedenih zasunskih okana sa elementima dubina i veličina položaja cjevovoda</t>
  </si>
  <si>
    <t xml:space="preserve">9. Krčenje grmlja i sječa drveća debljine do 10 cm </t>
  </si>
  <si>
    <t>Prije početka zemljanih radova potrebno je u granicama radnog pojasa buduće trase magistralnog cjevovoda (građevinski pojas), širine koju odredi nadzorni inženjer investitora iskrčiti i posjeći živicu, šiblje, grmlje promjera do 10 cm mjereno na visini 1,0 m iznad tla.</t>
  </si>
  <si>
    <t>Ova stavka obuhvaća sljedeće radove:</t>
  </si>
  <si>
    <t>- sječa grmlja i drveća,</t>
  </si>
  <si>
    <t>- čupanje ili iskop korijenja i panjeva,</t>
  </si>
  <si>
    <t>- deponiranje grmlja, drveća, korijenja i panjeva izvan trase na mjesto koje odredi  nadzorni inženjer,</t>
  </si>
  <si>
    <t>- uklanjanje sveg štetnog materijala koji je ostao pri odstranjivanju grmlja, drveća, korijenja i panjeva,</t>
  </si>
  <si>
    <t xml:space="preserve"> - nastale rupe pri čupanju korijenja i vađenju panjeva popuniti zemljom i sabiti, ukoliko će posredno na takvo tlo doći nasip,utovar, istovar i prijevoz na transportnu daljinu do 3.0 km.</t>
  </si>
  <si>
    <r>
      <t>Obračunava se po m</t>
    </r>
    <r>
      <rPr>
        <vertAlign val="superscript"/>
        <sz val="11"/>
        <rFont val="Arial"/>
        <family val="2"/>
        <charset val="238"/>
      </rPr>
      <t>2</t>
    </r>
    <r>
      <rPr>
        <sz val="11"/>
        <rFont val="Arial"/>
        <family val="2"/>
        <charset val="238"/>
      </rPr>
      <t xml:space="preserve"> iskrčenog i uređenog terena.</t>
    </r>
  </si>
  <si>
    <t>10. Sječenje stabala i vađenje panjeva i korijenja</t>
  </si>
  <si>
    <t xml:space="preserve">Drveće koje se nalazi unutar radnog pojasa, može se posjeći samo uz prethodnu suglasnost nadzornog inženjera investitora.  </t>
  </si>
  <si>
    <t>Nakon njegova upisa u dnevnik, kako bi se osigurao nesmetan rad, drveće treba ispiliti na dužine pogodne za utovar i transport, te ga odvesti na mjesto koje odredi nadzorni inženjer investitora na udaljenost do 10 km.</t>
  </si>
  <si>
    <t>Promjer stabla mjeriti na 1.3 m od terena.</t>
  </si>
  <si>
    <t>Ova stavka obuhvaća slijedeće radove:</t>
  </si>
  <si>
    <t>– sječa stabala;</t>
  </si>
  <si>
    <t>– piljenje na komade pogodne za transport;</t>
  </si>
  <si>
    <t>– utovar, transport i istovar na udaljenost do 10 km;</t>
  </si>
  <si>
    <t>– vađenje panjeva porušenih stabala;</t>
  </si>
  <si>
    <t>– nastale rupe pri čupanju korijenja i vađenju panjeva popuniti zemljom i sabiti, ukoliko će posredno na takvo tlo doći nasip.</t>
  </si>
  <si>
    <t>Potrebno je izvršiti rušenje ukupno 5 kom stabala, veličine promjera</t>
  </si>
  <si>
    <t>Ø 10 - 30 cm</t>
  </si>
  <si>
    <t>Ø 30 - 50 cm</t>
  </si>
  <si>
    <t>RASKOPAVANJE I OBNOVA CESTOVNOG KOLNIKA</t>
  </si>
  <si>
    <t>1. Pravocrtno rezanje postojećeg asfaltnog zastora prosječne debljine 8,0 cm pripadnom opremom na mjestima prekopa kolnika i podužnih trasa rova vodovoda</t>
  </si>
  <si>
    <t xml:space="preserve">Obračun po m' </t>
  </si>
  <si>
    <t>2. Raskopavanje, iskop, utovar i odvoz postojećeg asfaltnog kolnika stvarne debljine.</t>
  </si>
  <si>
    <t>Obračun po m3</t>
  </si>
  <si>
    <t>Rad obuhvaća polaganje i sabijanje materijala od , prijevoz, opremu i sve što je potrebnmo za dovršenje rada.</t>
  </si>
  <si>
    <r>
      <t>Obračun po m</t>
    </r>
    <r>
      <rPr>
        <vertAlign val="superscript"/>
        <sz val="11"/>
        <rFont val="Arial"/>
        <family val="2"/>
        <charset val="238"/>
      </rPr>
      <t>2</t>
    </r>
    <r>
      <rPr>
        <sz val="11"/>
        <rFont val="Arial"/>
        <family val="2"/>
        <charset val="238"/>
      </rPr>
      <t xml:space="preserve"> gornje površine stvarno položenog i utvrđenog sloja</t>
    </r>
  </si>
  <si>
    <t>BNS 22 debljine 6 cm</t>
  </si>
  <si>
    <t>Obračun po m² gornje površine stvarno položenog i utvrđenog habajućeg sloja.</t>
  </si>
  <si>
    <t>HS - AS 11 debljine 4 cm</t>
  </si>
  <si>
    <t xml:space="preserve"> RASKOPAVANJE I OBNOVA KOLNIKA UKUPNO</t>
  </si>
  <si>
    <t xml:space="preserve"> RASKOPAVANJE I OBNOVA KOLNIKA</t>
  </si>
  <si>
    <t>5. Izrada posteljice vodovodnih cijevi oblozrnatim materijalom (pijesak)</t>
  </si>
  <si>
    <t>6. Zasipavanje položene vodovodne cijevi oblozrnatim materijalom (pijesak) granulacije 0 - 4 mm do visine 30 cm iznad tjemena cijevi</t>
  </si>
  <si>
    <t>7. Zatrpavanje vodovodnog  rova, šljunkovitim ili drobljenim zamjenskim kamenim materijalom na mjestima prekopa ceste i u bankini ceste.</t>
  </si>
  <si>
    <r>
      <t xml:space="preserve">Zatrpavanje rova vodovodne cijevi  slojem </t>
    </r>
    <r>
      <rPr>
        <u/>
        <sz val="11"/>
        <rFont val="Arial"/>
        <family val="2"/>
        <charset val="238"/>
      </rPr>
      <t xml:space="preserve">šljunkom </t>
    </r>
    <r>
      <rPr>
        <sz val="11"/>
        <rFont val="Arial"/>
        <family val="2"/>
        <charset val="238"/>
      </rPr>
      <t xml:space="preserve"> prirodne granulacije 0-32 mm i bez organskih primjesa,  ili drobljenim kamenim materijalom granulacije 0-32 mm. Zasipavanje rova treba provesti u slojevima od 30 cm uz nabijanje do potrebne zbijenosti od Me= 40MN/m2 sukladno normalnom poprečnom profilu.</t>
    </r>
  </si>
  <si>
    <t>8. Zatrpavanje vodovodnog  rova materijalom iz iskopa  u području  zelenog pojasa.</t>
  </si>
  <si>
    <t>9. Obnova cestovnih jaraka oborinske odvodnje</t>
  </si>
  <si>
    <t>Stavka obuhvaća obnovu forme cestovnih jaraka nakon ugradnje vodovodnih cijevi. Poprečni presjek i nagib cestovnih jaraka potrtebno je uskladiti s postojećim stanjem</t>
  </si>
  <si>
    <t>Obračun po m2 obnovljenog jarka</t>
  </si>
  <si>
    <r>
      <t>m</t>
    </r>
    <r>
      <rPr>
        <sz val="11"/>
        <rFont val="Calibri"/>
        <family val="2"/>
        <charset val="238"/>
      </rPr>
      <t>²</t>
    </r>
  </si>
  <si>
    <t>10. Odvoz neuporabivog i suvišnog materijala</t>
  </si>
  <si>
    <t>TESARSKI RADOVI</t>
  </si>
  <si>
    <t>TESARSKI RADOVI  UKUPNO:</t>
  </si>
  <si>
    <t>OBJEKTI NA MAGISTRALNOM CJEVOVODU</t>
  </si>
  <si>
    <t>3.  Nabava i montaža fazonskih komada i armatura za zasunska okna uključivo nabava i montaža sveg potrebnog spojnog i brtvenog materijala sa vijcima. Spajanje armatura i fazonskih komada treba izvesti u skladu sa montažnim shematskih prikaza (vidi prilog 14) za radni tlak  PN 10 bara. Obračun po izvršenim radovima i komadu ugrađenog fazonskog komada ili armature.</t>
  </si>
  <si>
    <t>1.1. DN 160 mm; PN 10 bara;  SRD 17</t>
  </si>
  <si>
    <t xml:space="preserve">    DN 150/DN 100 </t>
  </si>
  <si>
    <t>4.2. T komad</t>
  </si>
  <si>
    <t>potrebno je izvesti:</t>
  </si>
  <si>
    <t>POSEBNI OBJEKTI</t>
  </si>
  <si>
    <t>POSEBNI OBJEKTI UKUPNO:</t>
  </si>
  <si>
    <t>m</t>
  </si>
  <si>
    <t>2613, Dionica D5,  Novi Glog</t>
  </si>
  <si>
    <t>1.10  Ugradba kompozitnih okruglih poklopaca s okvirom. Tipski okrugli poklopac ø C 625 mm za ispitno opterečenje 40t.</t>
  </si>
  <si>
    <t>2.1. elektro spojnice DN 160,  PN 10 bara</t>
  </si>
  <si>
    <t xml:space="preserve">1. Nabava i ugradba traka za označavanje vodovodnih cjevovoda </t>
  </si>
  <si>
    <t xml:space="preserve">2. Označavanje zasunskih okana i nadzemnih hidranata na trasi cjevovoda </t>
  </si>
  <si>
    <t>2613, dio dionice D12,  od ZO 31(0+573,32) do ZO 32 (0+685,25)</t>
  </si>
  <si>
    <t>dio dionice D12</t>
  </si>
  <si>
    <t>2613, dionica D13</t>
  </si>
  <si>
    <t>dionica D13</t>
  </si>
  <si>
    <t>ZO 32</t>
  </si>
  <si>
    <t>8.3. Snimanje  izvedenih križanja s instalacijama telekomunikacija, elektroinstalacija,  plinovodom  sa elementima dubina i veličina položaja cjevovoda</t>
  </si>
  <si>
    <t>2. Ručni iskop (cca 3%)</t>
  </si>
  <si>
    <t>3.1. hidranti, OG</t>
  </si>
  <si>
    <t>Potrebno je izvesti 6 nadzemnih hidranata za koji je potrebno izvesti sljedeće radove:</t>
  </si>
  <si>
    <t>kom 6</t>
  </si>
  <si>
    <t>Nabava, transport i ugradnja betonskih opločnika (za teški promet)  vel. 10/20/8 cm na pješčanu podlogu debljine 5 cm, te dobro pripremljenu i nabitu podlogu od vibriranog šljunka debljine 40 cm za 6 nadzemnih hidranata.</t>
  </si>
  <si>
    <t>3 .  Izvedba oslonaca  i opločenja odzračnih garnitura, kao i isporuka sveg potrebnog materijala prema tipskom nacrtu odzračne garniture.</t>
  </si>
  <si>
    <t>Potrebno je izvesti 1 odzračne garniture za koje je potrebno izvesti sljedeće radove:</t>
  </si>
  <si>
    <t>3.1. Izrada betonske podloge  kod odzračne garniture od betona C 12/15 (0,10 m3/odzračnoj garnituri).</t>
  </si>
  <si>
    <t>kom 1</t>
  </si>
  <si>
    <t xml:space="preserve">3.2. Izrada betonskog ukrućenja betonom C 16/20 (0,1m3/odzračnoj garnituri) oslonaca odzračne garniture koji se ugrađuje na unaprijed pripremljnu  betonsku podlogu u rovu cjevovoda </t>
  </si>
  <si>
    <t>3.3. Opločenje odzračnih garnitura.</t>
  </si>
  <si>
    <t>Nabava, trnsport i ugradnja betonskih opločnika (za teški promet)  vel. 10/20/8 cm na pješčanu podlogu debljine 5 cm, te dobro pripremljenu i nabitu podlogu od vibriranog šljunka debljine 40 cm za 1 odzračne garniture.</t>
  </si>
  <si>
    <t>Cijevi PEHD DN 160 i DN 110 se isporučuju u duljinama od 6,0 i 12,0 m.</t>
  </si>
  <si>
    <t>1.2. DN 110 mm; PN 10 bara;  SRD 17</t>
  </si>
  <si>
    <t>2.2. elektro spojnice DN 110,  PN 10 bara</t>
  </si>
  <si>
    <t>ZO 31 post. - spojno okno</t>
  </si>
  <si>
    <t xml:space="preserve">    DN 110</t>
  </si>
  <si>
    <t xml:space="preserve">    DN 150/DN100</t>
  </si>
  <si>
    <t xml:space="preserve">    DN 150, L=800 mm</t>
  </si>
  <si>
    <t xml:space="preserve">    DN 100, L=1000 mm</t>
  </si>
  <si>
    <t xml:space="preserve">4. Nadzemni hidrant vel.veličine DN 100 s dva priključka tipa B i jednim priljučkom tipa A (6 komada), s lomljivim stupom PN-10, prema DIN-u 3222, barokna izvedba.  </t>
  </si>
  <si>
    <t xml:space="preserve">    DN 100/DN 100 </t>
  </si>
  <si>
    <t>1.4.2. bušenje ispod lokalne ceste stc. cca 0+000,00 -       dionica D13</t>
  </si>
  <si>
    <r>
      <t>Nabava, dobava i ugradnja zaštitne poliesterske cijevi nazivnog promjera DN 250 i pripadnih spojnica za spajanje cijevi, nazivne krutosti SN 100 000 N/m</t>
    </r>
    <r>
      <rPr>
        <vertAlign val="superscript"/>
        <sz val="11"/>
        <color theme="1"/>
        <rFont val="Arial"/>
        <family val="2"/>
        <charset val="238"/>
      </rPr>
      <t>2</t>
    </r>
    <r>
      <rPr>
        <sz val="11"/>
        <color theme="1"/>
        <rFont val="Arial"/>
        <family val="2"/>
        <charset val="238"/>
      </rPr>
      <t>, od  poliestera proizvedene prema HRN EN 14364:2007. Pojedinačna dužina cijevi je 6 m, a na jednom kraju cijevi je montirana poliesterska spojnica s brtvom od EPDM-a. Unutrašnji zaštitni sloj cijevi od  poliestera bez punila i ojačanja mora imati debljinu od minimalno 1 mm.</t>
    </r>
  </si>
  <si>
    <t xml:space="preserve">1. Križanje prometnice sa vodoopskrbnim cjevovdom. Križanje se izvodi hidrauličkim bušenjem i ugradnjom zaštitnih poliesterskih cijevi DN 250      </t>
  </si>
  <si>
    <t>U navedene prethodno ugrađene zaštitne cijevi uvlačile bi se produktne - vodovodne cijevi od PEHD DN 110 opremljene klizačima na svakih 2,0 m.</t>
  </si>
  <si>
    <t>dio dionice D12, Kolodvorska, 2613</t>
  </si>
  <si>
    <t>dionica D13, Kolodvorska, 2613</t>
  </si>
  <si>
    <t>Ukupno Kolodvorska:</t>
  </si>
  <si>
    <t>4. Ispitivanje hidranata</t>
  </si>
  <si>
    <t xml:space="preserve">Funkcionalno ispitivanje karakteristika nadzemnih hidranata od strane ovlaštenog poduzeća i pribavljanje ispitnog protokola. Sve prema zakonu o zaštiti od požara (NN 92/10), te važećih podzakonskih akata. </t>
  </si>
  <si>
    <t>Obračun po komadu ispitanog hidranta.</t>
  </si>
  <si>
    <t>Cirkvena, Kolodvorska ulica</t>
  </si>
  <si>
    <t xml:space="preserve">U  prethodno ugrađene zaštitne cijevi uvlačile bi se produktne - vodovodne  PEHD DN 110 cijevi </t>
  </si>
  <si>
    <t>Stavka obuhvaća:</t>
  </si>
  <si>
    <t xml:space="preserve">2.1. Nabava  zaštitnih cijevi i ugradnja  u propisanom padu prema uzdužnom profilu. </t>
  </si>
  <si>
    <r>
      <t>Obračun po m</t>
    </r>
    <r>
      <rPr>
        <sz val="11"/>
        <rFont val="Calibri"/>
        <family val="2"/>
        <charset val="238"/>
      </rPr>
      <t>΄</t>
    </r>
    <r>
      <rPr>
        <sz val="11"/>
        <rFont val="Arial"/>
        <family val="2"/>
        <charset val="238"/>
      </rPr>
      <t xml:space="preserve"> ugrađene zaštitne cijevi UKC DN 160 </t>
    </r>
  </si>
  <si>
    <t>2.2.  bušenje ispod lokalnih prometnica i kolnih ulaza</t>
  </si>
  <si>
    <t>3.1. Izrada i ugradnja asfaltne mješavine za nosive slojeve od bitumeniziranog materijala po vrućem postupku (kamen iz grupe karbonata za srednje prometno opterećenje).</t>
  </si>
  <si>
    <t>Rad obuhvaća polaganje i sabijanje materijala, prijevoz, opremu i sve što je potrebno za dovršenje rada.</t>
  </si>
  <si>
    <t xml:space="preserve">Obračun po m2 </t>
  </si>
  <si>
    <t xml:space="preserve">3.2. Izrada i ugradnja asfaltne mješavine za zastor na principu asfalt-betona, habajući sloj (grupa karbonata za srednje prometno opterećenje). </t>
  </si>
  <si>
    <t xml:space="preserve">4. Obnova makadamskog zastora bankine u sloju debljine 25 cm s vibriranim tucanikom granulacije  0-32  mm, sa završnom ispunom granulacije 2-12 mm. </t>
  </si>
  <si>
    <t>5. Vertikalna signalizacija</t>
  </si>
  <si>
    <t>5.1. Vađenje postojećih znakova sa skidanjem postojećih betonskih temelja, te odlaganjem znakova do ponovne ugradbe.</t>
  </si>
  <si>
    <t>5.2. Potrebne zemljane radove za ponovnu ugradbu.</t>
  </si>
  <si>
    <t>5.3. Izradu betonskog temelja - oslonca prometnog znaka, ponovna ugradba postojećeg znaka.</t>
  </si>
  <si>
    <t xml:space="preserve">3.1. Elektro spojnica </t>
  </si>
  <si>
    <t xml:space="preserve">    DN 160</t>
  </si>
  <si>
    <t>3.2. slobodna prirubnica</t>
  </si>
  <si>
    <t xml:space="preserve">    DN 150</t>
  </si>
  <si>
    <t>3.3. Elektro - tuljak</t>
  </si>
  <si>
    <t>2.3. elektro koljena DN 110/45,  PN 10 bara</t>
  </si>
  <si>
    <t xml:space="preserve">3.4. Combi - 3 zasun </t>
  </si>
  <si>
    <t xml:space="preserve">3.5. FFR komad </t>
  </si>
  <si>
    <t>3.6. FFM komad sa zavarenom prirubnicom</t>
  </si>
  <si>
    <t>3.7. FFM komad sa zavarenom prirubnicom</t>
  </si>
  <si>
    <t xml:space="preserve">3.8. Elektro spojnica </t>
  </si>
  <si>
    <t>3.9. slobodna prirubnica</t>
  </si>
  <si>
    <t>3.10. Elektro - tuljak</t>
  </si>
  <si>
    <t xml:space="preserve">3.11. Elektro - spojnica </t>
  </si>
  <si>
    <t>3.12. slobodna prirubnica</t>
  </si>
  <si>
    <t>3.13. Elektro - tuljak</t>
  </si>
  <si>
    <t>3.14. Teleskopska ugradbena garnitura za zasun</t>
  </si>
  <si>
    <t xml:space="preserve">3.15. Cestovna kapa  za ugradbenu garnituru zasuna </t>
  </si>
  <si>
    <t xml:space="preserve">4.4. Elektro - spojnica </t>
  </si>
  <si>
    <t>4.5. slobodna prirubnica</t>
  </si>
  <si>
    <t>4.6. Elektro - tuljak</t>
  </si>
  <si>
    <t xml:space="preserve">4.7. Elektro spojnica </t>
  </si>
  <si>
    <t>4.8. slobodna prirubnica</t>
  </si>
  <si>
    <t>4.9. Elektro - tuljak</t>
  </si>
  <si>
    <t xml:space="preserve">4.10.  Ugradbena garnitura zasuna </t>
  </si>
  <si>
    <t>4.11.  Ulična kapa zasuna</t>
  </si>
  <si>
    <t xml:space="preserve">4.12. Nadzemni hidrant </t>
  </si>
  <si>
    <t xml:space="preserve">4.13. PEHD cijev </t>
  </si>
  <si>
    <t>4.14.  FF komad, L=200 - 400 mm (po potrebi)</t>
  </si>
  <si>
    <t>2. Bušenje ispod  kolnih ulaza hidrauličkim bušenjem i ugradnja zaštitnih UKC cijevi DN 160 mm</t>
  </si>
  <si>
    <t>1. Strojni iskop rova za cjevovod (cca 97%)</t>
  </si>
  <si>
    <t>ugradnja čelićnih stupića s pločičom (okna, OG)</t>
  </si>
  <si>
    <t>ugradnja pločice na hidrante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</si>
</sst>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 #,##0\ _k_n_-;\-* #,##0\ _k_n_-;_-* &quot;-&quot;\ _k_n_-;_-@_-"/>
    <numFmt numFmtId="165" formatCode="_-* #,##0.00\ _k_n_-;\-* #,##0.00\ _k_n_-;_-* &quot;-&quot;??\ _k_n_-;_-@_-"/>
  </numFmts>
  <fonts count="21" x14ac:knownFonts="1">
    <font>
      <sz val="11"/>
      <color theme="1"/>
      <name val="Calibri"/>
      <family val="2"/>
      <charset val="238"/>
      <scheme val="minor"/>
    </font>
    <font>
      <sz val="10"/>
      <name val="MS Sans Serif"/>
      <family val="2"/>
      <charset val="238"/>
    </font>
    <font>
      <sz val="10"/>
      <name val="Arial"/>
      <family val="2"/>
      <charset val="238"/>
    </font>
    <font>
      <b/>
      <sz val="11"/>
      <name val="Arial"/>
      <family val="2"/>
      <charset val="238"/>
    </font>
    <font>
      <sz val="11"/>
      <name val="Arial"/>
      <family val="2"/>
      <charset val="238"/>
    </font>
    <font>
      <b/>
      <sz val="10"/>
      <name val="Arial"/>
      <family val="2"/>
      <charset val="238"/>
    </font>
    <font>
      <i/>
      <sz val="11"/>
      <name val="Arial"/>
      <family val="2"/>
      <charset val="238"/>
    </font>
    <font>
      <vertAlign val="superscript"/>
      <sz val="11"/>
      <name val="Arial"/>
      <family val="2"/>
      <charset val="238"/>
    </font>
    <font>
      <b/>
      <u/>
      <sz val="11"/>
      <name val="Arial"/>
      <family val="2"/>
      <charset val="238"/>
    </font>
    <font>
      <b/>
      <sz val="11"/>
      <color rgb="FFFF0000"/>
      <name val="Arial"/>
      <family val="2"/>
      <charset val="238"/>
    </font>
    <font>
      <sz val="11"/>
      <color theme="1"/>
      <name val="Arial"/>
      <family val="2"/>
      <charset val="238"/>
    </font>
    <font>
      <b/>
      <i/>
      <sz val="11"/>
      <name val="Arial"/>
      <family val="2"/>
      <charset val="238"/>
    </font>
    <font>
      <sz val="10"/>
      <color theme="1"/>
      <name val="Arial"/>
      <family val="2"/>
      <charset val="238"/>
    </font>
    <font>
      <i/>
      <sz val="10"/>
      <name val="Arial"/>
      <family val="2"/>
      <charset val="238"/>
    </font>
    <font>
      <vertAlign val="superscript"/>
      <sz val="11"/>
      <color theme="1"/>
      <name val="Arial"/>
      <family val="2"/>
      <charset val="238"/>
    </font>
    <font>
      <u/>
      <sz val="11"/>
      <name val="Arial"/>
      <family val="2"/>
      <charset val="238"/>
    </font>
    <font>
      <sz val="9"/>
      <name val="Arial"/>
      <family val="2"/>
      <charset val="238"/>
    </font>
    <font>
      <b/>
      <sz val="11"/>
      <name val="Arial"/>
      <family val="2"/>
    </font>
    <font>
      <sz val="11"/>
      <color theme="1"/>
      <name val="Calibri"/>
      <family val="2"/>
      <charset val="238"/>
      <scheme val="minor"/>
    </font>
    <font>
      <sz val="11"/>
      <name val="Calibri"/>
      <family val="2"/>
      <charset val="238"/>
    </font>
    <font>
      <b/>
      <sz val="11"/>
      <color theme="1"/>
      <name val="Arial"/>
      <family val="2"/>
      <charset val="23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6">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right/>
      <top/>
      <bottom style="medium">
        <color indexed="64"/>
      </bottom>
      <diagonal/>
    </border>
    <border>
      <left/>
      <right/>
      <top/>
      <bottom style="double">
        <color indexed="64"/>
      </bottom>
      <diagonal/>
    </border>
  </borders>
  <cellStyleXfs count="5">
    <xf numFmtId="0" fontId="0" fillId="0" borderId="0"/>
    <xf numFmtId="0" fontId="1" fillId="0" borderId="0"/>
    <xf numFmtId="0" fontId="2" fillId="0" borderId="0"/>
    <xf numFmtId="165" fontId="18" fillId="0" borderId="0" applyFont="0" applyFill="0" applyBorder="0" applyAlignment="0" applyProtection="0"/>
    <xf numFmtId="164" fontId="18" fillId="0" borderId="0" applyFont="0" applyFill="0" applyBorder="0" applyAlignment="0" applyProtection="0"/>
  </cellStyleXfs>
  <cellXfs count="347">
    <xf numFmtId="0" fontId="0" fillId="0" borderId="0" xfId="0"/>
    <xf numFmtId="0" fontId="0" fillId="0" borderId="0" xfId="0" applyBorder="1"/>
    <xf numFmtId="0" fontId="3" fillId="0" borderId="0" xfId="0" applyFont="1" applyBorder="1" applyAlignment="1">
      <alignment horizontal="center" vertical="center"/>
    </xf>
    <xf numFmtId="0" fontId="4" fillId="0" borderId="0" xfId="0" applyFont="1" applyBorder="1"/>
    <xf numFmtId="0" fontId="6" fillId="0" borderId="0" xfId="0" applyFont="1" applyBorder="1" applyAlignment="1">
      <alignment vertical="center"/>
    </xf>
    <xf numFmtId="0" fontId="3" fillId="0" borderId="0" xfId="0" applyFont="1" applyAlignment="1">
      <alignment horizontal="justify" vertical="justify"/>
    </xf>
    <xf numFmtId="0" fontId="4" fillId="0" borderId="0" xfId="0" applyFont="1"/>
    <xf numFmtId="0" fontId="4" fillId="0" borderId="0" xfId="0" applyFont="1" applyAlignment="1">
      <alignment horizontal="justify" vertical="justify"/>
    </xf>
    <xf numFmtId="0" fontId="4" fillId="0" borderId="0" xfId="0" applyFont="1" applyAlignment="1">
      <alignment horizontal="right"/>
    </xf>
    <xf numFmtId="0" fontId="4" fillId="0" borderId="0" xfId="0" applyFont="1" applyAlignment="1">
      <alignment horizontal="right" vertical="justify"/>
    </xf>
    <xf numFmtId="0" fontId="4" fillId="0" borderId="0" xfId="0" applyFont="1" applyAlignment="1">
      <alignment horizontal="center" vertical="center"/>
    </xf>
    <xf numFmtId="0" fontId="5" fillId="0" borderId="0" xfId="0" applyFont="1"/>
    <xf numFmtId="4" fontId="5" fillId="0" borderId="0" xfId="0" applyNumberFormat="1" applyFont="1"/>
    <xf numFmtId="0" fontId="3" fillId="0" borderId="3" xfId="0" applyFont="1" applyBorder="1" applyAlignment="1">
      <alignment horizontal="center" vertical="center"/>
    </xf>
    <xf numFmtId="0" fontId="4" fillId="0" borderId="3" xfId="0" applyFont="1" applyBorder="1" applyAlignment="1">
      <alignment horizontal="justify" vertical="justify"/>
    </xf>
    <xf numFmtId="0" fontId="3" fillId="0" borderId="0" xfId="0" applyFont="1" applyBorder="1" applyAlignment="1">
      <alignment horizontal="justify" vertical="justify"/>
    </xf>
    <xf numFmtId="0" fontId="3" fillId="0" borderId="1" xfId="0" applyFont="1" applyBorder="1" applyAlignment="1">
      <alignment horizontal="center" vertical="center"/>
    </xf>
    <xf numFmtId="0" fontId="4" fillId="0" borderId="1" xfId="0" applyFont="1" applyBorder="1" applyAlignment="1">
      <alignment horizontal="justify" vertical="justify"/>
    </xf>
    <xf numFmtId="0" fontId="4" fillId="0" borderId="0" xfId="0" applyFont="1" applyAlignment="1">
      <alignment horizontal="left" vertical="top" wrapText="1"/>
    </xf>
    <xf numFmtId="0" fontId="4" fillId="0" borderId="0" xfId="0" applyFont="1" applyAlignment="1">
      <alignment horizontal="left"/>
    </xf>
    <xf numFmtId="0" fontId="4" fillId="0" borderId="0" xfId="0" applyFont="1" applyFill="1" applyAlignment="1">
      <alignment horizontal="center" vertical="center"/>
    </xf>
    <xf numFmtId="0" fontId="4" fillId="0" borderId="0" xfId="0" applyFont="1" applyFill="1" applyAlignment="1">
      <alignment horizontal="justify" vertical="justify"/>
    </xf>
    <xf numFmtId="0" fontId="4" fillId="0" borderId="0" xfId="0" applyFont="1" applyFill="1" applyAlignment="1">
      <alignment horizontal="right" vertical="justify"/>
    </xf>
    <xf numFmtId="0" fontId="4" fillId="0" borderId="0" xfId="0" applyFont="1" applyBorder="1" applyAlignment="1">
      <alignment horizontal="justify" vertical="justify"/>
    </xf>
    <xf numFmtId="0" fontId="3" fillId="0" borderId="0" xfId="0" applyFont="1" applyAlignment="1">
      <alignment wrapText="1"/>
    </xf>
    <xf numFmtId="0" fontId="4" fillId="0" borderId="0" xfId="0" applyFont="1" applyBorder="1" applyAlignment="1">
      <alignment horizontal="justify" vertical="justify" wrapText="1"/>
    </xf>
    <xf numFmtId="0" fontId="8" fillId="0" borderId="0" xfId="0" applyFont="1" applyAlignment="1">
      <alignment wrapText="1"/>
    </xf>
    <xf numFmtId="0" fontId="4" fillId="0" borderId="0" xfId="0" applyFont="1" applyAlignment="1">
      <alignment wrapText="1"/>
    </xf>
    <xf numFmtId="0" fontId="3" fillId="0" borderId="0" xfId="0" applyFont="1" applyAlignment="1">
      <alignment horizontal="justify" wrapText="1"/>
    </xf>
    <xf numFmtId="0" fontId="4" fillId="0" borderId="0" xfId="0" applyFont="1" applyAlignment="1">
      <alignment horizontal="justify" wrapText="1"/>
    </xf>
    <xf numFmtId="0" fontId="3" fillId="0" borderId="0" xfId="0" applyFont="1" applyAlignment="1">
      <alignment horizontal="justify"/>
    </xf>
    <xf numFmtId="0" fontId="4" fillId="0" borderId="0" xfId="0" applyFont="1" applyAlignment="1">
      <alignment horizontal="justify"/>
    </xf>
    <xf numFmtId="0" fontId="3" fillId="0" borderId="0" xfId="0" applyFont="1" applyFill="1" applyAlignment="1">
      <alignment horizontal="justify" vertical="justify"/>
    </xf>
    <xf numFmtId="0" fontId="7" fillId="0" borderId="0" xfId="0" applyFont="1" applyAlignment="1">
      <alignment horizontal="right" vertical="justify"/>
    </xf>
    <xf numFmtId="0" fontId="3" fillId="0" borderId="0" xfId="0" applyFont="1"/>
    <xf numFmtId="0" fontId="4" fillId="0" borderId="0" xfId="0" applyFont="1" applyFill="1" applyAlignment="1">
      <alignment horizontal="justify"/>
    </xf>
    <xf numFmtId="16" fontId="3" fillId="0" borderId="0" xfId="0" applyNumberFormat="1" applyFont="1" applyBorder="1" applyAlignment="1">
      <alignment horizontal="justify" vertical="justify"/>
    </xf>
    <xf numFmtId="0" fontId="4" fillId="0" borderId="0" xfId="0" applyFont="1" applyAlignment="1">
      <alignment horizontal="left" vertical="justify" wrapText="1"/>
    </xf>
    <xf numFmtId="0" fontId="4" fillId="0" borderId="0" xfId="0" applyFont="1" applyAlignment="1">
      <alignment horizontal="left" vertical="justify"/>
    </xf>
    <xf numFmtId="16" fontId="3" fillId="0" borderId="0" xfId="0" applyNumberFormat="1" applyFont="1" applyAlignment="1">
      <alignment horizontal="justify" vertical="center"/>
    </xf>
    <xf numFmtId="16" fontId="4" fillId="0" borderId="0" xfId="0" applyNumberFormat="1" applyFont="1" applyAlignment="1">
      <alignment horizontal="justify" vertical="center"/>
    </xf>
    <xf numFmtId="0" fontId="3" fillId="0" borderId="0" xfId="0" applyFont="1" applyBorder="1" applyAlignment="1">
      <alignment horizontal="left" vertical="center"/>
    </xf>
    <xf numFmtId="2" fontId="4" fillId="0" borderId="0" xfId="0" applyNumberFormat="1" applyFont="1" applyAlignment="1">
      <alignment wrapText="1"/>
    </xf>
    <xf numFmtId="0" fontId="3" fillId="0" borderId="0" xfId="0" applyFont="1" applyBorder="1" applyAlignment="1">
      <alignment horizontal="center" vertical="center" wrapText="1"/>
    </xf>
    <xf numFmtId="0" fontId="4" fillId="0" borderId="0" xfId="0" applyFont="1" applyAlignment="1">
      <alignment horizontal="right" vertical="justify" wrapText="1"/>
    </xf>
    <xf numFmtId="16" fontId="4" fillId="0" borderId="0" xfId="0" applyNumberFormat="1" applyFont="1" applyAlignment="1">
      <alignment horizontal="justify" vertical="center" wrapText="1"/>
    </xf>
    <xf numFmtId="0" fontId="3" fillId="0" borderId="0" xfId="0" applyFont="1" applyBorder="1" applyAlignment="1">
      <alignment horizontal="center" vertical="top"/>
    </xf>
    <xf numFmtId="2" fontId="3" fillId="0" borderId="0" xfId="0" applyNumberFormat="1" applyFont="1" applyBorder="1" applyAlignment="1">
      <alignment horizontal="center" vertical="center" wrapText="1"/>
    </xf>
    <xf numFmtId="2" fontId="4" fillId="0" borderId="0" xfId="0" applyNumberFormat="1" applyFont="1" applyAlignment="1">
      <alignment horizontal="justify" wrapText="1"/>
    </xf>
    <xf numFmtId="2" fontId="4" fillId="0" borderId="0" xfId="0" applyNumberFormat="1" applyFont="1" applyAlignment="1">
      <alignment horizontal="justify" vertical="center" wrapText="1"/>
    </xf>
    <xf numFmtId="2" fontId="4" fillId="0" borderId="0" xfId="0" applyNumberFormat="1" applyFont="1" applyAlignment="1">
      <alignment horizontal="right" vertical="justify" wrapText="1"/>
    </xf>
    <xf numFmtId="2" fontId="3" fillId="0" borderId="0" xfId="0" applyNumberFormat="1" applyFont="1" applyAlignment="1">
      <alignment wrapText="1"/>
    </xf>
    <xf numFmtId="16" fontId="3" fillId="0" borderId="0" xfId="0" applyNumberFormat="1" applyFont="1" applyBorder="1" applyAlignment="1">
      <alignment horizontal="justify" vertical="justify" wrapText="1"/>
    </xf>
    <xf numFmtId="2" fontId="3" fillId="0" borderId="0" xfId="0" applyNumberFormat="1" applyFont="1" applyAlignment="1">
      <alignment horizontal="left" vertical="justify" wrapText="1"/>
    </xf>
    <xf numFmtId="2" fontId="3" fillId="0" borderId="0" xfId="0" applyNumberFormat="1" applyFont="1" applyAlignment="1">
      <alignment horizontal="right" vertical="justify" wrapText="1"/>
    </xf>
    <xf numFmtId="16" fontId="3" fillId="0" borderId="0" xfId="0" applyNumberFormat="1" applyFont="1" applyAlignment="1">
      <alignment horizontal="justify" vertical="center" wrapText="1"/>
    </xf>
    <xf numFmtId="0" fontId="3" fillId="0" borderId="0" xfId="0" applyFont="1" applyAlignment="1">
      <alignment horizontal="justify" vertical="top"/>
    </xf>
    <xf numFmtId="49" fontId="4" fillId="0" borderId="0" xfId="0" applyNumberFormat="1" applyFont="1" applyAlignment="1">
      <alignment horizontal="justify" vertical="top"/>
    </xf>
    <xf numFmtId="0" fontId="4" fillId="0" borderId="0" xfId="0" applyNumberFormat="1" applyFont="1" applyAlignment="1">
      <alignment horizontal="justify" vertical="justify"/>
    </xf>
    <xf numFmtId="0" fontId="4" fillId="0" borderId="0" xfId="0" applyNumberFormat="1" applyFont="1" applyAlignment="1">
      <alignment horizontal="justify" vertical="top"/>
    </xf>
    <xf numFmtId="0" fontId="4" fillId="0" borderId="0" xfId="0" applyNumberFormat="1" applyFont="1" applyAlignment="1" applyProtection="1">
      <alignment horizontal="justify" vertical="top"/>
      <protection locked="0"/>
    </xf>
    <xf numFmtId="0" fontId="4" fillId="0" borderId="0" xfId="0" applyFont="1" applyAlignment="1">
      <alignment horizontal="justify" vertical="top"/>
    </xf>
    <xf numFmtId="16" fontId="4" fillId="0" borderId="0" xfId="0" applyNumberFormat="1" applyFont="1" applyAlignment="1">
      <alignment horizontal="left" vertical="top" wrapText="1"/>
    </xf>
    <xf numFmtId="49" fontId="3" fillId="0" borderId="0" xfId="0" applyNumberFormat="1" applyFont="1" applyAlignment="1">
      <alignment horizontal="left" vertical="top" wrapText="1"/>
    </xf>
    <xf numFmtId="0" fontId="4" fillId="0" borderId="0" xfId="0" applyNumberFormat="1" applyFont="1" applyAlignment="1">
      <alignment horizontal="left" vertical="top" wrapText="1"/>
    </xf>
    <xf numFmtId="0" fontId="4" fillId="0" borderId="0" xfId="0" applyNumberFormat="1" applyFont="1" applyAlignment="1">
      <alignment horizontal="left" vertical="justify"/>
    </xf>
    <xf numFmtId="49" fontId="4" fillId="0" borderId="0" xfId="0" applyNumberFormat="1" applyFont="1" applyAlignment="1">
      <alignment vertical="justify"/>
    </xf>
    <xf numFmtId="0" fontId="4" fillId="0" borderId="0" xfId="0" applyFont="1" applyAlignment="1">
      <alignment vertical="top" wrapText="1"/>
    </xf>
    <xf numFmtId="49" fontId="4" fillId="0" borderId="0" xfId="0" applyNumberFormat="1" applyFont="1" applyAlignment="1">
      <alignment horizontal="justify" vertical="justify"/>
    </xf>
    <xf numFmtId="49" fontId="4" fillId="0" borderId="0" xfId="0" applyNumberFormat="1" applyFont="1" applyAlignment="1">
      <alignment horizontal="right" vertical="justify"/>
    </xf>
    <xf numFmtId="49" fontId="3" fillId="0" borderId="0" xfId="0" applyNumberFormat="1" applyFont="1" applyAlignment="1">
      <alignment horizontal="justify"/>
    </xf>
    <xf numFmtId="0" fontId="3" fillId="0" borderId="0" xfId="0" applyFont="1" applyAlignment="1">
      <alignment horizontal="left" vertical="top" wrapText="1"/>
    </xf>
    <xf numFmtId="0" fontId="4" fillId="0" borderId="0" xfId="0" applyFont="1" applyBorder="1" applyAlignment="1">
      <alignment horizontal="left" vertical="top" wrapText="1"/>
    </xf>
    <xf numFmtId="2" fontId="4" fillId="0" borderId="0" xfId="0" applyNumberFormat="1" applyFont="1" applyAlignment="1">
      <alignment horizontal="left" vertical="top" wrapText="1"/>
    </xf>
    <xf numFmtId="2" fontId="3" fillId="0" borderId="3" xfId="0" applyNumberFormat="1" applyFont="1" applyBorder="1" applyAlignment="1">
      <alignment horizontal="center" vertical="center" wrapText="1"/>
    </xf>
    <xf numFmtId="0" fontId="4" fillId="0" borderId="0" xfId="0" applyFont="1" applyBorder="1" applyAlignment="1">
      <alignment horizontal="left"/>
    </xf>
    <xf numFmtId="2" fontId="4" fillId="0" borderId="0" xfId="0" applyNumberFormat="1" applyFont="1" applyBorder="1" applyAlignment="1">
      <alignment horizontal="left" wrapText="1"/>
    </xf>
    <xf numFmtId="0" fontId="4" fillId="0" borderId="3" xfId="0" applyFont="1" applyBorder="1"/>
    <xf numFmtId="0" fontId="4" fillId="0" borderId="1" xfId="0" applyFont="1" applyBorder="1"/>
    <xf numFmtId="0" fontId="3" fillId="0" borderId="0" xfId="0" applyFont="1" applyBorder="1" applyAlignment="1">
      <alignment wrapText="1"/>
    </xf>
    <xf numFmtId="2" fontId="4" fillId="0" borderId="0" xfId="0" applyNumberFormat="1" applyFont="1" applyAlignment="1">
      <alignment horizontal="center"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center" wrapText="1"/>
    </xf>
    <xf numFmtId="0" fontId="3" fillId="0" borderId="1" xfId="0" applyFont="1" applyBorder="1" applyAlignment="1">
      <alignment wrapText="1"/>
    </xf>
    <xf numFmtId="0" fontId="3" fillId="0" borderId="0" xfId="0" applyFont="1" applyBorder="1" applyAlignment="1">
      <alignment horizontal="justify" vertical="top"/>
    </xf>
    <xf numFmtId="0" fontId="4" fillId="0" borderId="0" xfId="0" applyFont="1" applyBorder="1" applyAlignment="1">
      <alignment horizontal="justify" vertical="top"/>
    </xf>
    <xf numFmtId="0" fontId="8" fillId="0" borderId="0" xfId="0" applyFont="1" applyAlignment="1">
      <alignment horizontal="justify"/>
    </xf>
    <xf numFmtId="0" fontId="2" fillId="0" borderId="0" xfId="0" applyFont="1"/>
    <xf numFmtId="0" fontId="9" fillId="0" borderId="0"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justify" vertical="justify"/>
    </xf>
    <xf numFmtId="0" fontId="3" fillId="0" borderId="5" xfId="0" applyFont="1" applyBorder="1" applyAlignment="1">
      <alignment horizontal="center" vertical="center"/>
    </xf>
    <xf numFmtId="0" fontId="4" fillId="0" borderId="5" xfId="0" applyFont="1" applyBorder="1" applyAlignment="1">
      <alignment horizontal="justify" vertical="justify"/>
    </xf>
    <xf numFmtId="0" fontId="3" fillId="0" borderId="0" xfId="0" applyFont="1" applyFill="1" applyBorder="1" applyAlignment="1">
      <alignment horizontal="center" vertical="center"/>
    </xf>
    <xf numFmtId="0" fontId="4" fillId="0" borderId="0" xfId="0" applyFont="1" applyFill="1"/>
    <xf numFmtId="2" fontId="4" fillId="0" borderId="0" xfId="0" applyNumberFormat="1" applyFont="1" applyFill="1" applyAlignment="1">
      <alignment horizontal="justify" wrapText="1"/>
    </xf>
    <xf numFmtId="2" fontId="4" fillId="0" borderId="1" xfId="0" applyNumberFormat="1" applyFont="1" applyBorder="1" applyAlignment="1">
      <alignment horizontal="center" vertical="center" wrapText="1"/>
    </xf>
    <xf numFmtId="0" fontId="10" fillId="0" borderId="0" xfId="0" applyFont="1" applyBorder="1"/>
    <xf numFmtId="0" fontId="10" fillId="0" borderId="0" xfId="0" applyFont="1"/>
    <xf numFmtId="0" fontId="10" fillId="0" borderId="0" xfId="0" applyFont="1" applyBorder="1" applyAlignment="1">
      <alignment vertical="center"/>
    </xf>
    <xf numFmtId="0" fontId="10" fillId="0" borderId="0" xfId="0" applyFont="1" applyAlignment="1">
      <alignment vertical="center"/>
    </xf>
    <xf numFmtId="0" fontId="10" fillId="0" borderId="3" xfId="0" applyFont="1" applyBorder="1"/>
    <xf numFmtId="0" fontId="10" fillId="0" borderId="1" xfId="0" applyFont="1" applyBorder="1"/>
    <xf numFmtId="0" fontId="10" fillId="0" borderId="0" xfId="0" applyFont="1" applyFill="1"/>
    <xf numFmtId="0" fontId="10" fillId="0" borderId="2" xfId="0" applyFont="1" applyBorder="1"/>
    <xf numFmtId="0" fontId="10" fillId="0" borderId="5" xfId="0" applyFont="1" applyBorder="1"/>
    <xf numFmtId="0" fontId="11" fillId="0" borderId="0" xfId="0" applyFont="1" applyBorder="1" applyAlignment="1">
      <alignment vertical="center"/>
    </xf>
    <xf numFmtId="0" fontId="3" fillId="0" borderId="0" xfId="0" applyFont="1" applyBorder="1" applyAlignment="1">
      <alignment horizontal="left"/>
    </xf>
    <xf numFmtId="0" fontId="12" fillId="0" borderId="0" xfId="0" applyFont="1" applyBorder="1"/>
    <xf numFmtId="0" fontId="12" fillId="0" borderId="0" xfId="0" applyFont="1" applyBorder="1" applyAlignment="1">
      <alignment vertical="center"/>
    </xf>
    <xf numFmtId="0" fontId="12" fillId="0" borderId="0" xfId="0" applyFont="1"/>
    <xf numFmtId="4" fontId="12" fillId="0" borderId="0" xfId="0" applyNumberFormat="1" applyFont="1"/>
    <xf numFmtId="4" fontId="2" fillId="0" borderId="0" xfId="0" applyNumberFormat="1" applyFont="1" applyAlignment="1">
      <alignment horizontal="center"/>
    </xf>
    <xf numFmtId="0" fontId="5" fillId="0" borderId="0" xfId="0" applyFont="1" applyBorder="1" applyAlignment="1">
      <alignment horizontal="center" vertical="center"/>
    </xf>
    <xf numFmtId="4" fontId="2" fillId="0" borderId="0" xfId="0" applyNumberFormat="1" applyFont="1"/>
    <xf numFmtId="4" fontId="2" fillId="0" borderId="1" xfId="0" applyNumberFormat="1" applyFont="1" applyBorder="1" applyAlignment="1">
      <alignment horizontal="center"/>
    </xf>
    <xf numFmtId="4" fontId="2" fillId="0" borderId="0" xfId="0" applyNumberFormat="1" applyFont="1" applyBorder="1" applyAlignment="1">
      <alignment horizontal="center"/>
    </xf>
    <xf numFmtId="4" fontId="12" fillId="0" borderId="0" xfId="0" applyNumberFormat="1" applyFont="1" applyBorder="1" applyAlignment="1">
      <alignment horizontal="center"/>
    </xf>
    <xf numFmtId="4" fontId="5" fillId="0" borderId="0" xfId="0" applyNumberFormat="1" applyFont="1" applyAlignment="1">
      <alignment horizontal="center"/>
    </xf>
    <xf numFmtId="4" fontId="12" fillId="0" borderId="1" xfId="0" applyNumberFormat="1" applyFont="1" applyBorder="1"/>
    <xf numFmtId="4" fontId="12" fillId="0" borderId="0" xfId="0" applyNumberFormat="1" applyFont="1" applyBorder="1"/>
    <xf numFmtId="0" fontId="12" fillId="0" borderId="3" xfId="0" applyFont="1" applyBorder="1"/>
    <xf numFmtId="4" fontId="12" fillId="0" borderId="3" xfId="0" applyNumberFormat="1" applyFont="1" applyBorder="1"/>
    <xf numFmtId="4" fontId="2" fillId="0" borderId="3" xfId="0" applyNumberFormat="1" applyFont="1" applyBorder="1" applyAlignment="1">
      <alignment horizontal="center"/>
    </xf>
    <xf numFmtId="0" fontId="12" fillId="0" borderId="1" xfId="0" applyFont="1" applyBorder="1"/>
    <xf numFmtId="0" fontId="12" fillId="0" borderId="0" xfId="0" applyFont="1" applyFill="1"/>
    <xf numFmtId="4" fontId="12" fillId="0" borderId="0" xfId="0" applyNumberFormat="1" applyFont="1" applyFill="1"/>
    <xf numFmtId="4" fontId="2" fillId="0" borderId="0" xfId="0" applyNumberFormat="1" applyFont="1" applyFill="1" applyAlignment="1">
      <alignment horizontal="center"/>
    </xf>
    <xf numFmtId="4" fontId="2" fillId="0" borderId="0" xfId="0" applyNumberFormat="1" applyFont="1" applyFill="1" applyBorder="1" applyAlignment="1">
      <alignment horizontal="center"/>
    </xf>
    <xf numFmtId="0" fontId="2" fillId="0" borderId="0" xfId="0" applyFont="1" applyBorder="1"/>
    <xf numFmtId="4" fontId="12" fillId="0" borderId="0" xfId="0" applyNumberFormat="1" applyFont="1" applyAlignment="1">
      <alignment vertical="top"/>
    </xf>
    <xf numFmtId="4" fontId="2" fillId="0" borderId="0" xfId="0" applyNumberFormat="1" applyFont="1" applyBorder="1" applyAlignment="1">
      <alignment horizontal="left"/>
    </xf>
    <xf numFmtId="4" fontId="2" fillId="0" borderId="0" xfId="0" applyNumberFormat="1" applyFont="1" applyBorder="1"/>
    <xf numFmtId="0" fontId="2" fillId="0" borderId="0" xfId="0" applyFont="1" applyAlignment="1">
      <alignment wrapText="1"/>
    </xf>
    <xf numFmtId="4" fontId="2" fillId="0" borderId="0" xfId="0" applyNumberFormat="1" applyFont="1" applyBorder="1" applyAlignment="1">
      <alignment horizontal="center" wrapText="1"/>
    </xf>
    <xf numFmtId="4" fontId="2" fillId="0" borderId="0" xfId="0" applyNumberFormat="1" applyFont="1" applyAlignment="1">
      <alignment wrapText="1"/>
    </xf>
    <xf numFmtId="4" fontId="2" fillId="0" borderId="0" xfId="0" applyNumberFormat="1" applyFont="1" applyAlignment="1">
      <alignment horizontal="center" wrapText="1"/>
    </xf>
    <xf numFmtId="2" fontId="2" fillId="0" borderId="0" xfId="0" applyNumberFormat="1" applyFont="1" applyAlignment="1">
      <alignment wrapText="1"/>
    </xf>
    <xf numFmtId="2" fontId="5" fillId="0" borderId="0" xfId="0" applyNumberFormat="1" applyFont="1" applyAlignment="1">
      <alignment wrapText="1"/>
    </xf>
    <xf numFmtId="4" fontId="2" fillId="0" borderId="0" xfId="0" applyNumberFormat="1" applyFont="1" applyBorder="1" applyAlignment="1">
      <alignment wrapText="1"/>
    </xf>
    <xf numFmtId="0" fontId="2" fillId="0" borderId="0" xfId="0" applyFont="1" applyFill="1" applyAlignment="1">
      <alignment wrapText="1"/>
    </xf>
    <xf numFmtId="2" fontId="2" fillId="0" borderId="0" xfId="0" applyNumberFormat="1" applyFont="1" applyBorder="1" applyAlignment="1">
      <alignment horizontal="left" wrapText="1"/>
    </xf>
    <xf numFmtId="0" fontId="2" fillId="0" borderId="0" xfId="0" applyFont="1" applyBorder="1" applyAlignment="1">
      <alignment horizontal="left"/>
    </xf>
    <xf numFmtId="0" fontId="2" fillId="0" borderId="3" xfId="0" applyFont="1" applyBorder="1"/>
    <xf numFmtId="4" fontId="2" fillId="0" borderId="3" xfId="0" applyNumberFormat="1" applyFont="1" applyBorder="1"/>
    <xf numFmtId="4" fontId="2" fillId="0" borderId="1" xfId="0" applyNumberFormat="1" applyFont="1" applyBorder="1"/>
    <xf numFmtId="0" fontId="2" fillId="0" borderId="1" xfId="0" applyFont="1" applyBorder="1"/>
    <xf numFmtId="4" fontId="2" fillId="0" borderId="0" xfId="0" applyNumberFormat="1" applyFont="1" applyFill="1" applyBorder="1" applyAlignment="1">
      <alignment horizontal="center" wrapText="1"/>
    </xf>
    <xf numFmtId="4" fontId="12" fillId="0" borderId="0" xfId="0" applyNumberFormat="1" applyFont="1" applyBorder="1" applyAlignment="1">
      <alignment horizontal="center" vertical="center"/>
    </xf>
    <xf numFmtId="4" fontId="12" fillId="0" borderId="0" xfId="0" applyNumberFormat="1" applyFont="1" applyBorder="1" applyAlignment="1">
      <alignment vertical="center"/>
    </xf>
    <xf numFmtId="4" fontId="2" fillId="0" borderId="0" xfId="0" applyNumberFormat="1" applyFont="1" applyBorder="1" applyAlignment="1">
      <alignment horizontal="center" vertical="center"/>
    </xf>
    <xf numFmtId="4" fontId="5" fillId="0" borderId="0" xfId="0" applyNumberFormat="1" applyFont="1" applyBorder="1" applyAlignment="1">
      <alignment horizontal="center" wrapText="1"/>
    </xf>
    <xf numFmtId="4" fontId="5" fillId="0" borderId="0" xfId="0" applyNumberFormat="1" applyFont="1" applyAlignment="1">
      <alignment wrapText="1"/>
    </xf>
    <xf numFmtId="4" fontId="2" fillId="0" borderId="0" xfId="0" applyNumberFormat="1" applyFont="1" applyBorder="1" applyAlignment="1">
      <alignment horizontal="left" wrapText="1"/>
    </xf>
    <xf numFmtId="0" fontId="3" fillId="0" borderId="0" xfId="0" applyFont="1" applyFill="1" applyAlignment="1">
      <alignment horizontal="left" vertical="top" wrapText="1"/>
    </xf>
    <xf numFmtId="0" fontId="3" fillId="0" borderId="0" xfId="0" applyNumberFormat="1" applyFont="1" applyFill="1" applyAlignment="1">
      <alignment horizontal="justify" vertical="top"/>
    </xf>
    <xf numFmtId="2" fontId="2" fillId="0" borderId="0" xfId="0" applyNumberFormat="1" applyFont="1" applyBorder="1" applyAlignment="1">
      <alignment horizontal="center" wrapText="1"/>
    </xf>
    <xf numFmtId="4" fontId="2" fillId="0" borderId="1" xfId="0" applyNumberFormat="1" applyFont="1" applyFill="1" applyBorder="1" applyAlignment="1">
      <alignment horizontal="center"/>
    </xf>
    <xf numFmtId="4" fontId="2" fillId="0" borderId="0" xfId="0" applyNumberFormat="1" applyFont="1" applyBorder="1" applyAlignment="1">
      <alignment horizontal="right"/>
    </xf>
    <xf numFmtId="2" fontId="4" fillId="0" borderId="0" xfId="0" applyNumberFormat="1" applyFont="1" applyBorder="1" applyAlignment="1">
      <alignment horizontal="center" vertical="center" wrapText="1"/>
    </xf>
    <xf numFmtId="0" fontId="10" fillId="0" borderId="0" xfId="0" applyFont="1" applyAlignment="1">
      <alignment horizontal="justify"/>
    </xf>
    <xf numFmtId="2" fontId="3" fillId="0" borderId="0" xfId="0" applyNumberFormat="1" applyFont="1" applyAlignment="1">
      <alignment horizontal="justify" wrapText="1"/>
    </xf>
    <xf numFmtId="0" fontId="4" fillId="0" borderId="0" xfId="0" applyNumberFormat="1" applyFont="1" applyFill="1" applyAlignment="1">
      <alignment horizontal="justify" vertical="top"/>
    </xf>
    <xf numFmtId="49" fontId="4" fillId="0" borderId="0" xfId="0" applyNumberFormat="1" applyFont="1" applyAlignment="1">
      <alignment horizontal="left" vertical="top" wrapText="1"/>
    </xf>
    <xf numFmtId="2" fontId="4" fillId="0" borderId="0" xfId="0" applyNumberFormat="1" applyFont="1" applyFill="1" applyAlignment="1">
      <alignment horizontal="left" vertical="top" wrapText="1"/>
    </xf>
    <xf numFmtId="4" fontId="4" fillId="0" borderId="0" xfId="0" applyNumberFormat="1" applyFont="1" applyAlignment="1">
      <alignment horizontal="center"/>
    </xf>
    <xf numFmtId="4" fontId="3" fillId="0" borderId="0" xfId="0" applyNumberFormat="1" applyFont="1" applyBorder="1" applyAlignment="1">
      <alignment horizontal="center"/>
    </xf>
    <xf numFmtId="4" fontId="3" fillId="0" borderId="2" xfId="0" applyNumberFormat="1" applyFont="1" applyBorder="1" applyAlignment="1">
      <alignment horizontal="center"/>
    </xf>
    <xf numFmtId="4" fontId="3" fillId="0" borderId="4" xfId="0" applyNumberFormat="1" applyFont="1" applyBorder="1" applyAlignment="1">
      <alignment horizontal="center"/>
    </xf>
    <xf numFmtId="4" fontId="3" fillId="0" borderId="5" xfId="0" applyNumberFormat="1" applyFont="1" applyBorder="1" applyAlignment="1">
      <alignment horizontal="center"/>
    </xf>
    <xf numFmtId="4" fontId="10" fillId="0" borderId="0" xfId="0" applyNumberFormat="1" applyFont="1"/>
    <xf numFmtId="4" fontId="10" fillId="0" borderId="0" xfId="0" applyNumberFormat="1" applyFont="1" applyBorder="1"/>
    <xf numFmtId="4" fontId="10" fillId="0" borderId="2" xfId="0" applyNumberFormat="1" applyFont="1" applyBorder="1"/>
    <xf numFmtId="4" fontId="10" fillId="0" borderId="5" xfId="0" applyNumberFormat="1" applyFont="1" applyBorder="1"/>
    <xf numFmtId="2" fontId="2" fillId="0" borderId="1" xfId="0" applyNumberFormat="1" applyFont="1" applyBorder="1" applyAlignment="1">
      <alignment horizontal="center" vertical="center" wrapText="1"/>
    </xf>
    <xf numFmtId="4" fontId="2" fillId="0" borderId="0" xfId="0" applyNumberFormat="1" applyFont="1" applyBorder="1" applyAlignment="1">
      <alignment horizontal="center" vertical="center" wrapText="1"/>
    </xf>
    <xf numFmtId="4" fontId="12" fillId="0" borderId="1" xfId="0" applyNumberFormat="1" applyFont="1" applyBorder="1" applyAlignment="1">
      <alignment horizontal="center" vertical="center"/>
    </xf>
    <xf numFmtId="4" fontId="12"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4" fontId="2" fillId="0" borderId="0" xfId="0" applyNumberFormat="1" applyFont="1" applyAlignment="1">
      <alignment horizontal="center" vertical="center"/>
    </xf>
    <xf numFmtId="4" fontId="12" fillId="0" borderId="0" xfId="0" applyNumberFormat="1" applyFont="1" applyAlignment="1">
      <alignment horizontal="center" vertical="center"/>
    </xf>
    <xf numFmtId="4" fontId="2" fillId="0" borderId="1" xfId="0" applyNumberFormat="1" applyFont="1" applyBorder="1" applyAlignment="1">
      <alignment horizontal="center" vertical="center"/>
    </xf>
    <xf numFmtId="4" fontId="5" fillId="0" borderId="0" xfId="0" applyNumberFormat="1" applyFont="1" applyAlignment="1">
      <alignment horizontal="center" vertical="center"/>
    </xf>
    <xf numFmtId="4" fontId="12" fillId="0" borderId="3" xfId="0" applyNumberFormat="1" applyFont="1" applyBorder="1" applyAlignment="1">
      <alignment horizontal="center" vertical="center"/>
    </xf>
    <xf numFmtId="4" fontId="12" fillId="0" borderId="0" xfId="0" applyNumberFormat="1" applyFont="1" applyFill="1" applyAlignment="1">
      <alignment horizontal="center" vertical="center"/>
    </xf>
    <xf numFmtId="4" fontId="12" fillId="0" borderId="0" xfId="0" applyNumberFormat="1" applyFont="1" applyFill="1" applyBorder="1" applyAlignment="1">
      <alignment horizontal="center" vertical="center"/>
    </xf>
    <xf numFmtId="4" fontId="2" fillId="0" borderId="0" xfId="0" applyNumberFormat="1" applyFont="1" applyAlignment="1">
      <alignment horizontal="center" vertical="center" wrapText="1"/>
    </xf>
    <xf numFmtId="4" fontId="2" fillId="0" borderId="0"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4" fontId="5" fillId="0" borderId="0"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2" fontId="2" fillId="0" borderId="0" xfId="0" applyNumberFormat="1" applyFont="1" applyBorder="1" applyAlignment="1">
      <alignment horizontal="center" vertical="center" wrapText="1"/>
    </xf>
    <xf numFmtId="4" fontId="2" fillId="0" borderId="3" xfId="0" applyNumberFormat="1" applyFont="1" applyBorder="1" applyAlignment="1">
      <alignment horizontal="center" vertical="center"/>
    </xf>
    <xf numFmtId="4" fontId="10" fillId="0" borderId="0" xfId="0" applyNumberFormat="1" applyFont="1" applyAlignment="1">
      <alignment horizontal="center" vertical="center"/>
    </xf>
    <xf numFmtId="4" fontId="10" fillId="0" borderId="0" xfId="0" applyNumberFormat="1" applyFont="1" applyBorder="1" applyAlignment="1">
      <alignment horizontal="center" vertical="center"/>
    </xf>
    <xf numFmtId="4" fontId="10" fillId="0" borderId="2" xfId="0" applyNumberFormat="1" applyFont="1" applyBorder="1" applyAlignment="1">
      <alignment horizontal="center" vertical="center"/>
    </xf>
    <xf numFmtId="4" fontId="10" fillId="0" borderId="5" xfId="0" applyNumberFormat="1" applyFont="1" applyBorder="1" applyAlignment="1">
      <alignment horizontal="center" vertical="center"/>
    </xf>
    <xf numFmtId="4" fontId="2" fillId="0" borderId="0" xfId="0" applyNumberFormat="1" applyFont="1" applyFill="1" applyAlignment="1">
      <alignment wrapText="1"/>
    </xf>
    <xf numFmtId="0" fontId="2" fillId="0" borderId="0" xfId="0" applyFont="1" applyFill="1"/>
    <xf numFmtId="4" fontId="2" fillId="0" borderId="0" xfId="0" applyNumberFormat="1" applyFont="1" applyFill="1" applyAlignment="1">
      <alignment horizontal="center" vertical="center"/>
    </xf>
    <xf numFmtId="4" fontId="2" fillId="0" borderId="0" xfId="0" applyNumberFormat="1" applyFont="1" applyFill="1"/>
    <xf numFmtId="2" fontId="12" fillId="0" borderId="0" xfId="0" applyNumberFormat="1" applyFont="1" applyBorder="1" applyAlignment="1">
      <alignment horizontal="center" vertical="center"/>
    </xf>
    <xf numFmtId="2" fontId="13" fillId="0" borderId="0" xfId="0" applyNumberFormat="1" applyFont="1" applyBorder="1" applyAlignment="1">
      <alignment horizontal="center" vertical="center"/>
    </xf>
    <xf numFmtId="2" fontId="5" fillId="0" borderId="0" xfId="0" applyNumberFormat="1" applyFont="1" applyBorder="1" applyAlignment="1">
      <alignment horizontal="right" vertical="center"/>
    </xf>
    <xf numFmtId="2" fontId="2" fillId="0" borderId="0" xfId="0" applyNumberFormat="1" applyFont="1" applyAlignment="1">
      <alignment horizontal="center" vertical="center"/>
    </xf>
    <xf numFmtId="2" fontId="12" fillId="0" borderId="0" xfId="0" applyNumberFormat="1" applyFont="1" applyAlignment="1">
      <alignment horizontal="center" vertical="center"/>
    </xf>
    <xf numFmtId="2" fontId="2" fillId="0" borderId="0" xfId="0" applyNumberFormat="1" applyFont="1" applyBorder="1" applyAlignment="1">
      <alignment horizontal="center" vertical="center"/>
    </xf>
    <xf numFmtId="2" fontId="5" fillId="0" borderId="0" xfId="0" applyNumberFormat="1" applyFont="1" applyAlignment="1">
      <alignment horizontal="center" vertical="center"/>
    </xf>
    <xf numFmtId="2" fontId="12" fillId="0" borderId="0" xfId="0" applyNumberFormat="1" applyFont="1" applyFill="1" applyAlignment="1">
      <alignment horizontal="center" vertical="center"/>
    </xf>
    <xf numFmtId="2" fontId="2" fillId="0" borderId="0" xfId="0" applyNumberFormat="1" applyFont="1" applyFill="1" applyAlignment="1">
      <alignment horizontal="center"/>
    </xf>
    <xf numFmtId="2" fontId="12" fillId="0" borderId="3" xfId="0" applyNumberFormat="1" applyFont="1" applyBorder="1" applyAlignment="1">
      <alignment horizontal="center" vertical="center"/>
    </xf>
    <xf numFmtId="2" fontId="12" fillId="0" borderId="1" xfId="0" applyNumberFormat="1" applyFont="1" applyBorder="1" applyAlignment="1">
      <alignment horizontal="center" vertical="center"/>
    </xf>
    <xf numFmtId="2" fontId="2" fillId="0" borderId="0" xfId="0" applyNumberFormat="1" applyFont="1" applyFill="1" applyAlignment="1">
      <alignment horizontal="center" vertical="center"/>
    </xf>
    <xf numFmtId="2" fontId="2" fillId="0" borderId="0" xfId="0" applyNumberFormat="1" applyFont="1" applyAlignment="1">
      <alignment horizontal="center" vertical="center" wrapText="1"/>
    </xf>
    <xf numFmtId="2" fontId="2" fillId="0" borderId="0" xfId="0" applyNumberFormat="1" applyFont="1" applyFill="1" applyAlignment="1">
      <alignment horizontal="center" vertical="center" wrapText="1"/>
    </xf>
    <xf numFmtId="2" fontId="5" fillId="0" borderId="0" xfId="0" applyNumberFormat="1" applyFont="1" applyAlignment="1">
      <alignment horizontal="center" vertical="center" wrapText="1"/>
    </xf>
    <xf numFmtId="2" fontId="2" fillId="0" borderId="0" xfId="0" applyNumberFormat="1" applyFont="1" applyBorder="1" applyAlignment="1">
      <alignment horizontal="center"/>
    </xf>
    <xf numFmtId="2" fontId="2" fillId="0" borderId="3" xfId="0" applyNumberFormat="1" applyFont="1" applyBorder="1" applyAlignment="1">
      <alignment horizontal="center" vertical="center"/>
    </xf>
    <xf numFmtId="2" fontId="2" fillId="0" borderId="1" xfId="0" applyNumberFormat="1" applyFont="1" applyBorder="1" applyAlignment="1">
      <alignment horizontal="center" vertical="center"/>
    </xf>
    <xf numFmtId="2" fontId="2" fillId="0" borderId="0" xfId="0" applyNumberFormat="1" applyFont="1" applyAlignment="1">
      <alignment horizontal="center" vertical="top" wrapText="1"/>
    </xf>
    <xf numFmtId="2" fontId="10" fillId="0" borderId="0" xfId="0" applyNumberFormat="1" applyFont="1" applyAlignment="1">
      <alignment horizontal="center" vertical="center"/>
    </xf>
    <xf numFmtId="2" fontId="10" fillId="0" borderId="0" xfId="0" applyNumberFormat="1" applyFont="1" applyBorder="1" applyAlignment="1">
      <alignment horizontal="center" vertical="center"/>
    </xf>
    <xf numFmtId="2" fontId="10" fillId="0" borderId="2" xfId="0" applyNumberFormat="1" applyFont="1" applyBorder="1" applyAlignment="1">
      <alignment horizontal="center" vertical="center"/>
    </xf>
    <xf numFmtId="2" fontId="10" fillId="0" borderId="5" xfId="0" applyNumberFormat="1" applyFont="1" applyBorder="1" applyAlignment="1">
      <alignment horizontal="center" vertical="center"/>
    </xf>
    <xf numFmtId="0" fontId="4" fillId="0" borderId="0" xfId="0" applyFont="1" applyFill="1" applyAlignment="1">
      <alignment horizontal="justify" vertical="top"/>
    </xf>
    <xf numFmtId="4" fontId="12" fillId="0" borderId="1" xfId="0" applyNumberFormat="1" applyFont="1" applyFill="1" applyBorder="1"/>
    <xf numFmtId="0" fontId="4" fillId="0" borderId="1" xfId="0" applyFont="1" applyBorder="1" applyAlignment="1">
      <alignment horizontal="justify"/>
    </xf>
    <xf numFmtId="0" fontId="2" fillId="0" borderId="0" xfId="0" applyNumberFormat="1" applyFont="1" applyFill="1" applyBorder="1" applyAlignment="1" applyProtection="1">
      <alignment horizontal="right"/>
    </xf>
    <xf numFmtId="4" fontId="2" fillId="0" borderId="0" xfId="0" applyNumberFormat="1" applyFont="1" applyFill="1" applyBorder="1" applyAlignment="1" applyProtection="1">
      <alignment horizontal="right"/>
    </xf>
    <xf numFmtId="49" fontId="16" fillId="0" borderId="0" xfId="0" applyNumberFormat="1" applyFont="1" applyBorder="1" applyAlignment="1">
      <alignment wrapText="1"/>
    </xf>
    <xf numFmtId="0" fontId="16" fillId="0" borderId="0" xfId="0" applyFont="1" applyBorder="1" applyAlignment="1">
      <alignment horizontal="right"/>
    </xf>
    <xf numFmtId="49" fontId="5" fillId="0" borderId="0" xfId="0" applyNumberFormat="1" applyFont="1" applyAlignment="1">
      <alignment horizontal="left"/>
    </xf>
    <xf numFmtId="0" fontId="16" fillId="0" borderId="0" xfId="0" applyFont="1" applyAlignment="1">
      <alignment wrapText="1"/>
    </xf>
    <xf numFmtId="49" fontId="16" fillId="0" borderId="0" xfId="0" applyNumberFormat="1" applyFont="1" applyBorder="1" applyAlignment="1">
      <alignment horizontal="right"/>
    </xf>
    <xf numFmtId="4" fontId="3" fillId="0" borderId="0" xfId="0" applyNumberFormat="1" applyFont="1" applyBorder="1" applyAlignment="1">
      <alignment horizontal="right"/>
    </xf>
    <xf numFmtId="0" fontId="4" fillId="0" borderId="0" xfId="0" applyFont="1" applyAlignment="1">
      <alignment vertical="justify"/>
    </xf>
    <xf numFmtId="49" fontId="3" fillId="0" borderId="0" xfId="0" applyNumberFormat="1" applyFont="1" applyAlignment="1">
      <alignment horizontal="left" vertical="justify"/>
    </xf>
    <xf numFmtId="49" fontId="4" fillId="0" borderId="0" xfId="0" applyNumberFormat="1" applyFont="1" applyFill="1" applyAlignment="1">
      <alignment horizontal="justify" vertical="justify"/>
    </xf>
    <xf numFmtId="49" fontId="4" fillId="0" borderId="0" xfId="0" applyNumberFormat="1" applyFont="1" applyFill="1" applyAlignment="1">
      <alignment horizontal="right" vertical="justify"/>
    </xf>
    <xf numFmtId="0" fontId="4" fillId="0" borderId="0" xfId="0" applyFont="1" applyBorder="1" applyAlignment="1">
      <alignment horizontal="justify" vertical="top" wrapText="1"/>
    </xf>
    <xf numFmtId="0" fontId="3" fillId="0" borderId="0" xfId="0" applyFont="1" applyAlignment="1">
      <alignment horizontal="justify" vertical="top" wrapText="1"/>
    </xf>
    <xf numFmtId="0" fontId="4" fillId="0" borderId="0" xfId="0" applyFont="1" applyAlignment="1">
      <alignment horizontal="justify" vertical="top" wrapText="1"/>
    </xf>
    <xf numFmtId="2" fontId="4" fillId="0" borderId="1" xfId="0" applyNumberFormat="1" applyFont="1" applyBorder="1" applyAlignment="1">
      <alignment wrapText="1"/>
    </xf>
    <xf numFmtId="14" fontId="3" fillId="0" borderId="0" xfId="0" applyNumberFormat="1" applyFont="1" applyFill="1" applyBorder="1" applyAlignment="1">
      <alignment horizontal="center" vertical="center"/>
    </xf>
    <xf numFmtId="0" fontId="2" fillId="0" borderId="0" xfId="0" applyFont="1" applyFill="1" applyAlignment="1">
      <alignment horizontal="center" vertical="center"/>
    </xf>
    <xf numFmtId="0" fontId="4" fillId="0" borderId="0" xfId="0" applyFont="1" applyFill="1" applyBorder="1" applyAlignment="1">
      <alignment horizontal="left" vertical="center" wrapText="1"/>
    </xf>
    <xf numFmtId="4" fontId="3" fillId="0" borderId="1" xfId="0" applyNumberFormat="1" applyFont="1" applyBorder="1" applyAlignment="1">
      <alignment horizontal="center"/>
    </xf>
    <xf numFmtId="14" fontId="3" fillId="0" borderId="0" xfId="0" applyNumberFormat="1" applyFont="1" applyBorder="1" applyAlignment="1">
      <alignment horizontal="center" vertical="top" wrapText="1"/>
    </xf>
    <xf numFmtId="49" fontId="17" fillId="0" borderId="0" xfId="0" applyNumberFormat="1" applyFont="1" applyBorder="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1" fontId="5" fillId="0" borderId="0" xfId="0" applyNumberFormat="1" applyFont="1" applyAlignment="1">
      <alignment horizontal="center"/>
    </xf>
    <xf numFmtId="1" fontId="2" fillId="0" borderId="0" xfId="0" applyNumberFormat="1" applyFont="1" applyAlignment="1">
      <alignment horizontal="center"/>
    </xf>
    <xf numFmtId="4" fontId="12" fillId="0" borderId="1" xfId="0" applyNumberFormat="1" applyFont="1" applyBorder="1" applyAlignment="1">
      <alignment horizontal="center"/>
    </xf>
    <xf numFmtId="4" fontId="12" fillId="0" borderId="1" xfId="0" applyNumberFormat="1" applyFont="1" applyFill="1" applyBorder="1" applyAlignment="1">
      <alignment horizontal="center"/>
    </xf>
    <xf numFmtId="1" fontId="2" fillId="0" borderId="0" xfId="0" applyNumberFormat="1" applyFont="1" applyAlignment="1">
      <alignment horizontal="center" wrapText="1"/>
    </xf>
    <xf numFmtId="2" fontId="2" fillId="0" borderId="0" xfId="0" applyNumberFormat="1" applyFont="1" applyAlignment="1">
      <alignment horizontal="center"/>
    </xf>
    <xf numFmtId="165" fontId="3" fillId="0" borderId="1" xfId="3" applyFont="1" applyBorder="1" applyAlignment="1">
      <alignment horizontal="right"/>
    </xf>
    <xf numFmtId="165" fontId="3" fillId="0" borderId="0" xfId="3" applyFont="1" applyAlignment="1">
      <alignment horizontal="center"/>
    </xf>
    <xf numFmtId="165" fontId="3" fillId="0" borderId="0" xfId="3" applyFont="1" applyBorder="1" applyAlignment="1">
      <alignment horizontal="center"/>
    </xf>
    <xf numFmtId="165" fontId="5" fillId="0" borderId="0" xfId="3" applyFont="1" applyBorder="1" applyAlignment="1">
      <alignment horizontal="left" vertical="center"/>
    </xf>
    <xf numFmtId="2" fontId="5" fillId="0" borderId="1" xfId="0" applyNumberFormat="1" applyFont="1" applyBorder="1" applyAlignment="1">
      <alignment horizontal="right" vertical="center"/>
    </xf>
    <xf numFmtId="0" fontId="5" fillId="0" borderId="1" xfId="0" applyFont="1" applyBorder="1" applyAlignment="1">
      <alignment horizontal="center" vertical="center"/>
    </xf>
    <xf numFmtId="165" fontId="2" fillId="0" borderId="0" xfId="3" applyFont="1" applyAlignment="1">
      <alignment horizontal="center"/>
    </xf>
    <xf numFmtId="165" fontId="12" fillId="0" borderId="0" xfId="3" applyFont="1" applyAlignment="1">
      <alignment horizontal="center" vertical="center"/>
    </xf>
    <xf numFmtId="4" fontId="2" fillId="0" borderId="0" xfId="0" applyNumberFormat="1" applyFont="1" applyFill="1" applyBorder="1" applyAlignment="1">
      <alignment horizontal="center" vertical="center"/>
    </xf>
    <xf numFmtId="2" fontId="4" fillId="0" borderId="0" xfId="0" applyNumberFormat="1" applyFont="1" applyFill="1" applyAlignment="1">
      <alignment horizontal="right" vertical="justify" wrapText="1"/>
    </xf>
    <xf numFmtId="165" fontId="5" fillId="0" borderId="1" xfId="3" applyFont="1" applyFill="1" applyBorder="1"/>
    <xf numFmtId="1" fontId="2" fillId="0" borderId="0" xfId="0" applyNumberFormat="1" applyFont="1" applyFill="1" applyAlignment="1">
      <alignment horizontal="center"/>
    </xf>
    <xf numFmtId="4" fontId="5" fillId="0" borderId="0" xfId="0" applyNumberFormat="1" applyFont="1" applyFill="1" applyAlignment="1">
      <alignment horizontal="center"/>
    </xf>
    <xf numFmtId="4" fontId="5" fillId="0" borderId="0" xfId="0" applyNumberFormat="1" applyFont="1" applyFill="1"/>
    <xf numFmtId="1" fontId="2" fillId="0" borderId="0" xfId="0" applyNumberFormat="1" applyFont="1" applyFill="1" applyAlignment="1">
      <alignment horizontal="left"/>
    </xf>
    <xf numFmtId="0" fontId="2" fillId="0" borderId="0" xfId="0" applyFont="1" applyFill="1" applyAlignment="1">
      <alignment horizontal="left"/>
    </xf>
    <xf numFmtId="4" fontId="2" fillId="0" borderId="0" xfId="0" applyNumberFormat="1" applyFont="1" applyFill="1" applyBorder="1" applyAlignment="1">
      <alignment horizontal="left"/>
    </xf>
    <xf numFmtId="2" fontId="2" fillId="0" borderId="0" xfId="0" applyNumberFormat="1" applyFont="1" applyAlignment="1">
      <alignment horizontal="center" wrapText="1"/>
    </xf>
    <xf numFmtId="41" fontId="3" fillId="0" borderId="0" xfId="4" applyNumberFormat="1" applyFont="1" applyAlignment="1">
      <alignment horizontal="justify" vertical="justify"/>
    </xf>
    <xf numFmtId="1" fontId="12" fillId="0" borderId="0" xfId="0" applyNumberFormat="1" applyFont="1" applyAlignment="1">
      <alignment horizontal="center" vertical="center"/>
    </xf>
    <xf numFmtId="3" fontId="12" fillId="0" borderId="0" xfId="0" applyNumberFormat="1" applyFont="1" applyBorder="1" applyAlignment="1">
      <alignment horizontal="center" vertical="center"/>
    </xf>
    <xf numFmtId="0" fontId="4" fillId="0" borderId="0" xfId="0" applyFont="1" applyBorder="1" applyAlignment="1">
      <alignment horizontal="right"/>
    </xf>
    <xf numFmtId="0" fontId="4" fillId="0" borderId="0" xfId="0" applyFont="1" applyBorder="1" applyAlignment="1">
      <alignment horizontal="justify"/>
    </xf>
    <xf numFmtId="3" fontId="2" fillId="0" borderId="0" xfId="0" applyNumberFormat="1" applyFont="1" applyBorder="1" applyAlignment="1">
      <alignment horizontal="center" vertical="center"/>
    </xf>
    <xf numFmtId="4" fontId="2" fillId="0" borderId="1" xfId="0" applyNumberFormat="1" applyFont="1" applyBorder="1" applyAlignment="1">
      <alignment horizontal="center" wrapText="1"/>
    </xf>
    <xf numFmtId="1" fontId="12" fillId="0" borderId="0" xfId="0" applyNumberFormat="1" applyFont="1" applyFill="1" applyAlignment="1">
      <alignment horizontal="center" vertical="center"/>
    </xf>
    <xf numFmtId="2" fontId="4" fillId="0" borderId="0" xfId="0" applyNumberFormat="1" applyFont="1" applyFill="1" applyAlignment="1">
      <alignment horizontal="left" vertical="justify" wrapText="1"/>
    </xf>
    <xf numFmtId="49" fontId="4" fillId="0" borderId="0" xfId="0" applyNumberFormat="1" applyFont="1" applyFill="1" applyAlignment="1">
      <alignment horizontal="right" vertical="top" wrapText="1"/>
    </xf>
    <xf numFmtId="4" fontId="10"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xf>
    <xf numFmtId="1" fontId="4" fillId="0" borderId="0" xfId="0" applyNumberFormat="1" applyFont="1" applyAlignment="1">
      <alignment horizontal="center" vertical="center" wrapText="1"/>
    </xf>
    <xf numFmtId="4" fontId="4" fillId="0" borderId="0" xfId="0" applyNumberFormat="1" applyFont="1" applyBorder="1" applyAlignment="1">
      <alignment horizontal="center" vertical="center" wrapText="1"/>
    </xf>
    <xf numFmtId="0" fontId="2" fillId="0" borderId="0" xfId="0" applyNumberFormat="1" applyFont="1" applyAlignment="1">
      <alignment horizontal="center" vertical="center" wrapText="1"/>
    </xf>
    <xf numFmtId="49" fontId="3" fillId="0" borderId="0" xfId="0" applyNumberFormat="1" applyFont="1" applyAlignment="1">
      <alignment horizontal="justify" vertical="justify"/>
    </xf>
    <xf numFmtId="1" fontId="5" fillId="0" borderId="0" xfId="0" applyNumberFormat="1" applyFont="1" applyAlignment="1">
      <alignment horizontal="center" vertical="center"/>
    </xf>
    <xf numFmtId="1" fontId="12" fillId="0" borderId="0" xfId="0" applyNumberFormat="1" applyFont="1" applyBorder="1" applyAlignment="1">
      <alignment horizontal="center" vertical="center"/>
    </xf>
    <xf numFmtId="0" fontId="4" fillId="0" borderId="0" xfId="0" applyFont="1" applyAlignment="1">
      <alignment horizontal="justify" vertical="justify" wrapText="1"/>
    </xf>
    <xf numFmtId="49" fontId="3" fillId="0" borderId="0" xfId="0" applyNumberFormat="1" applyFont="1" applyFill="1" applyAlignment="1">
      <alignment horizontal="justify" vertical="top" wrapText="1"/>
    </xf>
    <xf numFmtId="1" fontId="3" fillId="0" borderId="0" xfId="0" applyNumberFormat="1" applyFont="1" applyAlignment="1">
      <alignment horizontal="center" vertical="center"/>
    </xf>
    <xf numFmtId="4" fontId="3" fillId="0" borderId="0" xfId="0" applyNumberFormat="1" applyFont="1" applyAlignment="1">
      <alignment horizontal="center" vertical="center"/>
    </xf>
    <xf numFmtId="0" fontId="4" fillId="0" borderId="0" xfId="0" applyFont="1" applyAlignment="1">
      <alignment horizontal="right" vertical="top" wrapText="1"/>
    </xf>
    <xf numFmtId="1" fontId="10" fillId="0" borderId="0" xfId="0" applyNumberFormat="1" applyFont="1" applyBorder="1" applyAlignment="1">
      <alignment horizontal="center" vertical="center"/>
    </xf>
    <xf numFmtId="4" fontId="4" fillId="0" borderId="0" xfId="0" applyNumberFormat="1" applyFont="1" applyBorder="1" applyAlignment="1">
      <alignment horizontal="center" vertical="center"/>
    </xf>
    <xf numFmtId="1" fontId="10" fillId="0" borderId="0" xfId="0" applyNumberFormat="1" applyFont="1" applyFill="1" applyAlignment="1">
      <alignment horizontal="center" vertical="center"/>
    </xf>
    <xf numFmtId="4" fontId="10"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2" fontId="10" fillId="0" borderId="0" xfId="0" applyNumberFormat="1" applyFont="1" applyFill="1" applyAlignment="1">
      <alignment horizontal="center" vertical="center"/>
    </xf>
    <xf numFmtId="0" fontId="3" fillId="0" borderId="0" xfId="0" applyFont="1" applyFill="1" applyAlignment="1">
      <alignment horizontal="justify" vertical="top" wrapText="1"/>
    </xf>
    <xf numFmtId="1" fontId="2" fillId="0" borderId="0" xfId="0" applyNumberFormat="1" applyFont="1" applyFill="1" applyAlignment="1">
      <alignment horizontal="center" vertical="center"/>
    </xf>
    <xf numFmtId="0" fontId="3" fillId="0" borderId="0" xfId="0" applyFont="1" applyAlignment="1">
      <alignment vertical="top" wrapText="1"/>
    </xf>
    <xf numFmtId="1" fontId="10" fillId="0" borderId="0" xfId="0" applyNumberFormat="1" applyFont="1" applyAlignment="1">
      <alignment horizontal="center" vertical="center"/>
    </xf>
    <xf numFmtId="4" fontId="10" fillId="0" borderId="1" xfId="0" applyNumberFormat="1" applyFont="1" applyBorder="1" applyAlignment="1">
      <alignment horizontal="center" vertical="center"/>
    </xf>
    <xf numFmtId="4" fontId="4" fillId="0" borderId="1" xfId="0" applyNumberFormat="1" applyFont="1" applyBorder="1" applyAlignment="1">
      <alignment horizontal="center"/>
    </xf>
    <xf numFmtId="0" fontId="3" fillId="0" borderId="0" xfId="0" applyFont="1" applyBorder="1" applyAlignment="1">
      <alignment horizontal="justify" vertical="top" wrapText="1"/>
    </xf>
    <xf numFmtId="0" fontId="10" fillId="2" borderId="0" xfId="0" applyFont="1" applyFill="1"/>
    <xf numFmtId="2" fontId="2" fillId="0" borderId="0" xfId="0" applyNumberFormat="1" applyFont="1" applyFill="1" applyAlignment="1">
      <alignment wrapText="1"/>
    </xf>
    <xf numFmtId="2" fontId="2" fillId="0" borderId="0" xfId="0" applyNumberFormat="1" applyFont="1" applyFill="1" applyBorder="1" applyAlignment="1">
      <alignment horizontal="center" vertical="center" wrapText="1"/>
    </xf>
    <xf numFmtId="49" fontId="2" fillId="0" borderId="0" xfId="0" applyNumberFormat="1" applyFont="1" applyFill="1" applyAlignment="1">
      <alignment horizontal="right" vertical="top" wrapText="1"/>
    </xf>
    <xf numFmtId="0" fontId="12" fillId="0" borderId="0" xfId="0" applyFont="1" applyFill="1" applyBorder="1"/>
    <xf numFmtId="2" fontId="2" fillId="0" borderId="0" xfId="0" applyNumberFormat="1" applyFont="1" applyFill="1" applyBorder="1" applyAlignment="1">
      <alignment horizontal="center" vertical="center"/>
    </xf>
    <xf numFmtId="2" fontId="4" fillId="0" borderId="0" xfId="0" applyNumberFormat="1" applyFont="1" applyFill="1" applyAlignment="1">
      <alignment wrapText="1"/>
    </xf>
    <xf numFmtId="0" fontId="2" fillId="0" borderId="0" xfId="0" applyFont="1" applyFill="1" applyBorder="1"/>
    <xf numFmtId="4" fontId="5" fillId="0" borderId="1" xfId="0" applyNumberFormat="1" applyFont="1" applyBorder="1" applyAlignment="1">
      <alignment horizontal="center"/>
    </xf>
    <xf numFmtId="4" fontId="5" fillId="0" borderId="1" xfId="0" applyNumberFormat="1" applyFont="1" applyFill="1" applyBorder="1" applyAlignment="1">
      <alignment horizontal="center"/>
    </xf>
    <xf numFmtId="1" fontId="2" fillId="0" borderId="0" xfId="0" applyNumberFormat="1" applyFont="1" applyBorder="1" applyAlignment="1">
      <alignment horizontal="center" vertical="center"/>
    </xf>
    <xf numFmtId="1" fontId="2" fillId="0" borderId="3" xfId="0" applyNumberFormat="1" applyFont="1" applyBorder="1" applyAlignment="1">
      <alignment horizontal="center" vertical="center"/>
    </xf>
    <xf numFmtId="1" fontId="2" fillId="0" borderId="1" xfId="0" applyNumberFormat="1" applyFont="1" applyBorder="1" applyAlignment="1">
      <alignment horizontal="center" vertical="center"/>
    </xf>
    <xf numFmtId="0" fontId="4" fillId="0" borderId="1" xfId="0" applyFont="1" applyFill="1" applyBorder="1" applyAlignment="1">
      <alignment horizontal="justify"/>
    </xf>
    <xf numFmtId="2" fontId="4" fillId="0" borderId="0" xfId="0" applyNumberFormat="1" applyFont="1" applyFill="1" applyBorder="1" applyAlignment="1">
      <alignment horizontal="left" vertical="justify" wrapText="1"/>
    </xf>
    <xf numFmtId="1" fontId="2" fillId="0" borderId="0" xfId="0" applyNumberFormat="1" applyFont="1" applyBorder="1" applyAlignment="1">
      <alignment horizontal="center"/>
    </xf>
    <xf numFmtId="2" fontId="4" fillId="0" borderId="0" xfId="0" applyNumberFormat="1" applyFont="1" applyAlignment="1">
      <alignment horizontal="right" vertical="top" wrapText="1"/>
    </xf>
    <xf numFmtId="165" fontId="3" fillId="0" borderId="1" xfId="3" applyFont="1" applyBorder="1" applyAlignment="1">
      <alignment horizontal="center"/>
    </xf>
    <xf numFmtId="0" fontId="20" fillId="0" borderId="0" xfId="0" applyFont="1" applyAlignment="1">
      <alignment horizontal="center"/>
    </xf>
    <xf numFmtId="0" fontId="10" fillId="3" borderId="0" xfId="0" applyFont="1" applyFill="1"/>
    <xf numFmtId="0" fontId="0" fillId="0" borderId="0" xfId="0" applyAlignment="1"/>
    <xf numFmtId="0" fontId="3" fillId="0" borderId="0" xfId="0" applyFont="1" applyFill="1" applyBorder="1" applyAlignment="1">
      <alignment horizontal="left" vertical="center"/>
    </xf>
    <xf numFmtId="165" fontId="5" fillId="0" borderId="0" xfId="3" applyFont="1" applyFill="1" applyBorder="1"/>
    <xf numFmtId="165" fontId="5" fillId="0" borderId="0" xfId="3" applyFont="1" applyAlignment="1">
      <alignment horizontal="center"/>
    </xf>
    <xf numFmtId="2" fontId="4" fillId="0" borderId="0" xfId="0" applyNumberFormat="1" applyFont="1" applyAlignment="1">
      <alignment vertical="top" wrapText="1"/>
    </xf>
    <xf numFmtId="1" fontId="2" fillId="0" borderId="0" xfId="0" applyNumberFormat="1" applyFont="1" applyAlignment="1">
      <alignment horizontal="center" vertical="center" wrapText="1"/>
    </xf>
    <xf numFmtId="4" fontId="10" fillId="0" borderId="0" xfId="0" applyNumberFormat="1" applyFont="1" applyAlignment="1">
      <alignment horizontal="right" vertical="center"/>
    </xf>
    <xf numFmtId="4" fontId="10" fillId="0" borderId="1" xfId="0" applyNumberFormat="1" applyFont="1" applyBorder="1" applyAlignment="1">
      <alignment horizontal="right" vertical="center"/>
    </xf>
    <xf numFmtId="4" fontId="4" fillId="0" borderId="0" xfId="0" applyNumberFormat="1" applyFont="1" applyAlignment="1">
      <alignment horizontal="left"/>
    </xf>
    <xf numFmtId="0" fontId="3" fillId="0" borderId="0" xfId="0" applyFont="1" applyFill="1" applyBorder="1" applyAlignment="1">
      <alignment horizontal="left" vertical="center" wrapText="1"/>
    </xf>
    <xf numFmtId="0" fontId="0" fillId="0" borderId="0" xfId="0" applyAlignment="1"/>
    <xf numFmtId="0" fontId="3" fillId="0" borderId="0" xfId="0" applyFont="1" applyFill="1" applyBorder="1" applyAlignment="1">
      <alignment horizontal="left" vertical="center"/>
    </xf>
    <xf numFmtId="0" fontId="3" fillId="0" borderId="0" xfId="0" applyFont="1" applyFill="1" applyAlignment="1">
      <alignment horizontal="justify" vertical="top"/>
    </xf>
  </cellXfs>
  <cellStyles count="5">
    <cellStyle name="Normal 2" xfId="1" xr:uid="{00000000-0005-0000-0000-000000000000}"/>
    <cellStyle name="Normal 3" xfId="2" xr:uid="{00000000-0005-0000-0000-000001000000}"/>
    <cellStyle name="Normalno" xfId="0" builtinId="0"/>
    <cellStyle name="Zarez" xfId="3" builtinId="3"/>
    <cellStyle name="Zarez [0]" xfId="4" builtinId="6"/>
  </cellStyles>
  <dxfs count="0"/>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543550" y="28575"/>
          <a:ext cx="0" cy="485775"/>
        </a:xfrm>
        <a:prstGeom prst="rect">
          <a:avLst/>
        </a:prstGeom>
        <a:solidFill>
          <a:srgbClr val="FFFFFF"/>
        </a:solidFill>
        <a:ln w="3175">
          <a:noFill/>
          <a:miter lim="800000"/>
          <a:headEnd/>
          <a:tailEnd/>
        </a:ln>
      </xdr:spPr>
    </xdr:pic>
    <xdr:clientData/>
  </xdr:twoCellAnchor>
  <xdr:twoCellAnchor>
    <xdr:from>
      <xdr:col>8</xdr:col>
      <xdr:colOff>0</xdr:colOff>
      <xdr:row>0</xdr:row>
      <xdr:rowOff>28575</xdr:rowOff>
    </xdr:from>
    <xdr:to>
      <xdr:col>8</xdr:col>
      <xdr:colOff>0</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0325" y="28575"/>
          <a:ext cx="0" cy="48577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543550" y="28575"/>
          <a:ext cx="0" cy="485775"/>
        </a:xfrm>
        <a:prstGeom prst="rect">
          <a:avLst/>
        </a:prstGeom>
        <a:solidFill>
          <a:srgbClr val="FFFFFF"/>
        </a:solidFill>
        <a:ln w="3175">
          <a:noFill/>
          <a:miter lim="800000"/>
          <a:headEnd/>
          <a:tailEnd/>
        </a:ln>
      </xdr:spPr>
    </xdr:pic>
    <xdr:clientData/>
  </xdr:twoCellAnchor>
  <xdr:twoCellAnchor>
    <xdr:from>
      <xdr:col>2</xdr:col>
      <xdr:colOff>66675</xdr:colOff>
      <xdr:row>0</xdr:row>
      <xdr:rowOff>180975</xdr:rowOff>
    </xdr:from>
    <xdr:to>
      <xdr:col>7</xdr:col>
      <xdr:colOff>647700</xdr:colOff>
      <xdr:row>3</xdr:row>
      <xdr:rowOff>9525</xdr:rowOff>
    </xdr:to>
    <xdr:grpSp>
      <xdr:nvGrpSpPr>
        <xdr:cNvPr id="1027" name="Group 3">
          <a:extLst>
            <a:ext uri="{FF2B5EF4-FFF2-40B4-BE49-F238E27FC236}">
              <a16:creationId xmlns:a16="http://schemas.microsoft.com/office/drawing/2014/main" id="{00000000-0008-0000-0000-000003040000}"/>
            </a:ext>
          </a:extLst>
        </xdr:cNvPr>
        <xdr:cNvGrpSpPr>
          <a:grpSpLocks noChangeAspect="1"/>
        </xdr:cNvGrpSpPr>
      </xdr:nvGrpSpPr>
      <xdr:grpSpPr bwMode="auto">
        <a:xfrm>
          <a:off x="4495800" y="180975"/>
          <a:ext cx="2562225" cy="400050"/>
          <a:chOff x="467" y="27"/>
          <a:chExt cx="229" cy="41"/>
        </a:xfrm>
      </xdr:grpSpPr>
      <xdr:sp macro="" textlink="">
        <xdr:nvSpPr>
          <xdr:cNvPr id="1026" name="AutoShape 2">
            <a:extLst>
              <a:ext uri="{FF2B5EF4-FFF2-40B4-BE49-F238E27FC236}">
                <a16:creationId xmlns:a16="http://schemas.microsoft.com/office/drawing/2014/main" id="{00000000-0008-0000-0000-000002040000}"/>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1028" name="Freeform 4">
            <a:extLst>
              <a:ext uri="{FF2B5EF4-FFF2-40B4-BE49-F238E27FC236}">
                <a16:creationId xmlns:a16="http://schemas.microsoft.com/office/drawing/2014/main" id="{00000000-0008-0000-0000-000004040000}"/>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1029" name="Freeform 5">
            <a:extLst>
              <a:ext uri="{FF2B5EF4-FFF2-40B4-BE49-F238E27FC236}">
                <a16:creationId xmlns:a16="http://schemas.microsoft.com/office/drawing/2014/main" id="{00000000-0008-0000-0000-000005040000}"/>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1030" name="Freeform 6">
            <a:extLst>
              <a:ext uri="{FF2B5EF4-FFF2-40B4-BE49-F238E27FC236}">
                <a16:creationId xmlns:a16="http://schemas.microsoft.com/office/drawing/2014/main" id="{00000000-0008-0000-0000-000006040000}"/>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1031" name="Freeform 7">
            <a:extLst>
              <a:ext uri="{FF2B5EF4-FFF2-40B4-BE49-F238E27FC236}">
                <a16:creationId xmlns:a16="http://schemas.microsoft.com/office/drawing/2014/main" id="{00000000-0008-0000-0000-000007040000}"/>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032" name="Freeform 8">
            <a:extLst>
              <a:ext uri="{FF2B5EF4-FFF2-40B4-BE49-F238E27FC236}">
                <a16:creationId xmlns:a16="http://schemas.microsoft.com/office/drawing/2014/main" id="{00000000-0008-0000-0000-000008040000}"/>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033" name="Freeform 9">
            <a:extLst>
              <a:ext uri="{FF2B5EF4-FFF2-40B4-BE49-F238E27FC236}">
                <a16:creationId xmlns:a16="http://schemas.microsoft.com/office/drawing/2014/main" id="{00000000-0008-0000-0000-00000904000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034" name="Freeform 10">
            <a:extLst>
              <a:ext uri="{FF2B5EF4-FFF2-40B4-BE49-F238E27FC236}">
                <a16:creationId xmlns:a16="http://schemas.microsoft.com/office/drawing/2014/main" id="{00000000-0008-0000-0000-00000A04000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035" name="Freeform 11">
            <a:extLst>
              <a:ext uri="{FF2B5EF4-FFF2-40B4-BE49-F238E27FC236}">
                <a16:creationId xmlns:a16="http://schemas.microsoft.com/office/drawing/2014/main" id="{00000000-0008-0000-0000-00000B04000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036" name="Freeform 12">
            <a:extLst>
              <a:ext uri="{FF2B5EF4-FFF2-40B4-BE49-F238E27FC236}">
                <a16:creationId xmlns:a16="http://schemas.microsoft.com/office/drawing/2014/main" id="{00000000-0008-0000-0000-00000C040000}"/>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037" name="Freeform 13">
            <a:extLst>
              <a:ext uri="{FF2B5EF4-FFF2-40B4-BE49-F238E27FC236}">
                <a16:creationId xmlns:a16="http://schemas.microsoft.com/office/drawing/2014/main" id="{00000000-0008-0000-0000-00000D04000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038" name="Freeform 14">
            <a:extLst>
              <a:ext uri="{FF2B5EF4-FFF2-40B4-BE49-F238E27FC236}">
                <a16:creationId xmlns:a16="http://schemas.microsoft.com/office/drawing/2014/main" id="{00000000-0008-0000-0000-00000E040000}"/>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039" name="Freeform 15">
            <a:extLst>
              <a:ext uri="{FF2B5EF4-FFF2-40B4-BE49-F238E27FC236}">
                <a16:creationId xmlns:a16="http://schemas.microsoft.com/office/drawing/2014/main" id="{00000000-0008-0000-0000-00000F040000}"/>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040" name="Freeform 16">
            <a:extLst>
              <a:ext uri="{FF2B5EF4-FFF2-40B4-BE49-F238E27FC236}">
                <a16:creationId xmlns:a16="http://schemas.microsoft.com/office/drawing/2014/main" id="{00000000-0008-0000-0000-00001004000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1041" name="Freeform 17">
            <a:extLst>
              <a:ext uri="{FF2B5EF4-FFF2-40B4-BE49-F238E27FC236}">
                <a16:creationId xmlns:a16="http://schemas.microsoft.com/office/drawing/2014/main" id="{00000000-0008-0000-0000-000011040000}"/>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1042" name="Line 18">
            <a:extLst>
              <a:ext uri="{FF2B5EF4-FFF2-40B4-BE49-F238E27FC236}">
                <a16:creationId xmlns:a16="http://schemas.microsoft.com/office/drawing/2014/main" id="{00000000-0008-0000-0000-000012040000}"/>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1043" name="Line 19">
            <a:extLst>
              <a:ext uri="{FF2B5EF4-FFF2-40B4-BE49-F238E27FC236}">
                <a16:creationId xmlns:a16="http://schemas.microsoft.com/office/drawing/2014/main" id="{00000000-0008-0000-0000-00001304000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1044" name="Freeform 20">
            <a:extLst>
              <a:ext uri="{FF2B5EF4-FFF2-40B4-BE49-F238E27FC236}">
                <a16:creationId xmlns:a16="http://schemas.microsoft.com/office/drawing/2014/main" id="{00000000-0008-0000-0000-000014040000}"/>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1045" name="Freeform 21">
            <a:extLst>
              <a:ext uri="{FF2B5EF4-FFF2-40B4-BE49-F238E27FC236}">
                <a16:creationId xmlns:a16="http://schemas.microsoft.com/office/drawing/2014/main" id="{00000000-0008-0000-0000-00001504000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1046" name="Freeform 22">
            <a:extLst>
              <a:ext uri="{FF2B5EF4-FFF2-40B4-BE49-F238E27FC236}">
                <a16:creationId xmlns:a16="http://schemas.microsoft.com/office/drawing/2014/main" id="{00000000-0008-0000-0000-000016040000}"/>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1047" name="Freeform 23">
            <a:extLst>
              <a:ext uri="{FF2B5EF4-FFF2-40B4-BE49-F238E27FC236}">
                <a16:creationId xmlns:a16="http://schemas.microsoft.com/office/drawing/2014/main" id="{00000000-0008-0000-0000-000017040000}"/>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1048" name="Freeform 24">
            <a:extLst>
              <a:ext uri="{FF2B5EF4-FFF2-40B4-BE49-F238E27FC236}">
                <a16:creationId xmlns:a16="http://schemas.microsoft.com/office/drawing/2014/main" id="{00000000-0008-0000-0000-000018040000}"/>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1049" name="Freeform 25">
            <a:extLst>
              <a:ext uri="{FF2B5EF4-FFF2-40B4-BE49-F238E27FC236}">
                <a16:creationId xmlns:a16="http://schemas.microsoft.com/office/drawing/2014/main" id="{00000000-0008-0000-0000-00001904000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1050" name="Freeform 26">
            <a:extLst>
              <a:ext uri="{FF2B5EF4-FFF2-40B4-BE49-F238E27FC236}">
                <a16:creationId xmlns:a16="http://schemas.microsoft.com/office/drawing/2014/main" id="{00000000-0008-0000-0000-00001A04000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1051" name="Freeform 27">
            <a:extLst>
              <a:ext uri="{FF2B5EF4-FFF2-40B4-BE49-F238E27FC236}">
                <a16:creationId xmlns:a16="http://schemas.microsoft.com/office/drawing/2014/main" id="{00000000-0008-0000-0000-00001B040000}"/>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1052" name="Freeform 28">
            <a:extLst>
              <a:ext uri="{FF2B5EF4-FFF2-40B4-BE49-F238E27FC236}">
                <a16:creationId xmlns:a16="http://schemas.microsoft.com/office/drawing/2014/main" id="{00000000-0008-0000-0000-00001C040000}"/>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1053" name="Freeform 29">
            <a:extLst>
              <a:ext uri="{FF2B5EF4-FFF2-40B4-BE49-F238E27FC236}">
                <a16:creationId xmlns:a16="http://schemas.microsoft.com/office/drawing/2014/main" id="{00000000-0008-0000-0000-00001D040000}"/>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054" name="Freeform 30">
            <a:extLst>
              <a:ext uri="{FF2B5EF4-FFF2-40B4-BE49-F238E27FC236}">
                <a16:creationId xmlns:a16="http://schemas.microsoft.com/office/drawing/2014/main" id="{00000000-0008-0000-0000-00001E040000}"/>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055" name="Freeform 31">
            <a:extLst>
              <a:ext uri="{FF2B5EF4-FFF2-40B4-BE49-F238E27FC236}">
                <a16:creationId xmlns:a16="http://schemas.microsoft.com/office/drawing/2014/main" id="{00000000-0008-0000-0000-00001F04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1056" name="Freeform 32">
            <a:extLst>
              <a:ext uri="{FF2B5EF4-FFF2-40B4-BE49-F238E27FC236}">
                <a16:creationId xmlns:a16="http://schemas.microsoft.com/office/drawing/2014/main" id="{00000000-0008-0000-0000-00002004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1057" name="Freeform 33">
            <a:extLst>
              <a:ext uri="{FF2B5EF4-FFF2-40B4-BE49-F238E27FC236}">
                <a16:creationId xmlns:a16="http://schemas.microsoft.com/office/drawing/2014/main" id="{00000000-0008-0000-0000-000021040000}"/>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1058" name="Freeform 34">
            <a:extLst>
              <a:ext uri="{FF2B5EF4-FFF2-40B4-BE49-F238E27FC236}">
                <a16:creationId xmlns:a16="http://schemas.microsoft.com/office/drawing/2014/main" id="{00000000-0008-0000-0000-00002204000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1059" name="Freeform 35">
            <a:extLst>
              <a:ext uri="{FF2B5EF4-FFF2-40B4-BE49-F238E27FC236}">
                <a16:creationId xmlns:a16="http://schemas.microsoft.com/office/drawing/2014/main" id="{00000000-0008-0000-0000-000023040000}"/>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1060" name="Freeform 36">
            <a:extLst>
              <a:ext uri="{FF2B5EF4-FFF2-40B4-BE49-F238E27FC236}">
                <a16:creationId xmlns:a16="http://schemas.microsoft.com/office/drawing/2014/main" id="{00000000-0008-0000-0000-00002404000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061" name="Rectangle 37">
            <a:extLst>
              <a:ext uri="{FF2B5EF4-FFF2-40B4-BE49-F238E27FC236}">
                <a16:creationId xmlns:a16="http://schemas.microsoft.com/office/drawing/2014/main" id="{00000000-0008-0000-0000-00002504000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1062" name="Rectangle 38">
            <a:extLst>
              <a:ext uri="{FF2B5EF4-FFF2-40B4-BE49-F238E27FC236}">
                <a16:creationId xmlns:a16="http://schemas.microsoft.com/office/drawing/2014/main" id="{00000000-0008-0000-0000-000026040000}"/>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1063" name="Freeform 39">
            <a:extLst>
              <a:ext uri="{FF2B5EF4-FFF2-40B4-BE49-F238E27FC236}">
                <a16:creationId xmlns:a16="http://schemas.microsoft.com/office/drawing/2014/main" id="{00000000-0008-0000-0000-00002704000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1064" name="Freeform 40">
            <a:extLst>
              <a:ext uri="{FF2B5EF4-FFF2-40B4-BE49-F238E27FC236}">
                <a16:creationId xmlns:a16="http://schemas.microsoft.com/office/drawing/2014/main" id="{00000000-0008-0000-0000-000028040000}"/>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065" name="Freeform 41">
            <a:extLst>
              <a:ext uri="{FF2B5EF4-FFF2-40B4-BE49-F238E27FC236}">
                <a16:creationId xmlns:a16="http://schemas.microsoft.com/office/drawing/2014/main" id="{00000000-0008-0000-0000-00002904000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1066" name="Freeform 42">
            <a:extLst>
              <a:ext uri="{FF2B5EF4-FFF2-40B4-BE49-F238E27FC236}">
                <a16:creationId xmlns:a16="http://schemas.microsoft.com/office/drawing/2014/main" id="{00000000-0008-0000-0000-00002A040000}"/>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067" name="Freeform 43">
            <a:extLst>
              <a:ext uri="{FF2B5EF4-FFF2-40B4-BE49-F238E27FC236}">
                <a16:creationId xmlns:a16="http://schemas.microsoft.com/office/drawing/2014/main" id="{00000000-0008-0000-0000-00002B040000}"/>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1068" name="Freeform 44">
            <a:extLst>
              <a:ext uri="{FF2B5EF4-FFF2-40B4-BE49-F238E27FC236}">
                <a16:creationId xmlns:a16="http://schemas.microsoft.com/office/drawing/2014/main" id="{00000000-0008-0000-0000-00002C04000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069" name="Rectangle 45">
            <a:extLst>
              <a:ext uri="{FF2B5EF4-FFF2-40B4-BE49-F238E27FC236}">
                <a16:creationId xmlns:a16="http://schemas.microsoft.com/office/drawing/2014/main" id="{00000000-0008-0000-0000-00002D040000}"/>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1070" name="Freeform 46">
            <a:extLst>
              <a:ext uri="{FF2B5EF4-FFF2-40B4-BE49-F238E27FC236}">
                <a16:creationId xmlns:a16="http://schemas.microsoft.com/office/drawing/2014/main" id="{00000000-0008-0000-0000-00002E040000}"/>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071" name="Freeform 47">
            <a:extLst>
              <a:ext uri="{FF2B5EF4-FFF2-40B4-BE49-F238E27FC236}">
                <a16:creationId xmlns:a16="http://schemas.microsoft.com/office/drawing/2014/main" id="{00000000-0008-0000-0000-00002F040000}"/>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072" name="Freeform 48">
            <a:extLst>
              <a:ext uri="{FF2B5EF4-FFF2-40B4-BE49-F238E27FC236}">
                <a16:creationId xmlns:a16="http://schemas.microsoft.com/office/drawing/2014/main" id="{00000000-0008-0000-0000-000030040000}"/>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1073" name="Freeform 49">
            <a:extLst>
              <a:ext uri="{FF2B5EF4-FFF2-40B4-BE49-F238E27FC236}">
                <a16:creationId xmlns:a16="http://schemas.microsoft.com/office/drawing/2014/main" id="{00000000-0008-0000-0000-000031040000}"/>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074" name="Freeform 50">
            <a:extLst>
              <a:ext uri="{FF2B5EF4-FFF2-40B4-BE49-F238E27FC236}">
                <a16:creationId xmlns:a16="http://schemas.microsoft.com/office/drawing/2014/main" id="{00000000-0008-0000-0000-00003204000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1075" name="Freeform 51">
            <a:extLst>
              <a:ext uri="{FF2B5EF4-FFF2-40B4-BE49-F238E27FC236}">
                <a16:creationId xmlns:a16="http://schemas.microsoft.com/office/drawing/2014/main" id="{00000000-0008-0000-0000-000033040000}"/>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1076" name="Freeform 52">
            <a:extLst>
              <a:ext uri="{FF2B5EF4-FFF2-40B4-BE49-F238E27FC236}">
                <a16:creationId xmlns:a16="http://schemas.microsoft.com/office/drawing/2014/main" id="{00000000-0008-0000-0000-000034040000}"/>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1077" name="Freeform 53">
            <a:extLst>
              <a:ext uri="{FF2B5EF4-FFF2-40B4-BE49-F238E27FC236}">
                <a16:creationId xmlns:a16="http://schemas.microsoft.com/office/drawing/2014/main" id="{00000000-0008-0000-0000-00003504000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1078" name="Freeform 54">
            <a:extLst>
              <a:ext uri="{FF2B5EF4-FFF2-40B4-BE49-F238E27FC236}">
                <a16:creationId xmlns:a16="http://schemas.microsoft.com/office/drawing/2014/main" id="{00000000-0008-0000-0000-000036040000}"/>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1079" name="Freeform 55">
            <a:extLst>
              <a:ext uri="{FF2B5EF4-FFF2-40B4-BE49-F238E27FC236}">
                <a16:creationId xmlns:a16="http://schemas.microsoft.com/office/drawing/2014/main" id="{00000000-0008-0000-0000-000037040000}"/>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1080" name="Freeform 56">
            <a:extLst>
              <a:ext uri="{FF2B5EF4-FFF2-40B4-BE49-F238E27FC236}">
                <a16:creationId xmlns:a16="http://schemas.microsoft.com/office/drawing/2014/main" id="{00000000-0008-0000-0000-000038040000}"/>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081" name="Rectangle 57">
            <a:extLst>
              <a:ext uri="{FF2B5EF4-FFF2-40B4-BE49-F238E27FC236}">
                <a16:creationId xmlns:a16="http://schemas.microsoft.com/office/drawing/2014/main" id="{00000000-0008-0000-0000-000039040000}"/>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1082" name="Freeform 58">
            <a:extLst>
              <a:ext uri="{FF2B5EF4-FFF2-40B4-BE49-F238E27FC236}">
                <a16:creationId xmlns:a16="http://schemas.microsoft.com/office/drawing/2014/main" id="{00000000-0008-0000-0000-00003A040000}"/>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083" name="Freeform 59">
            <a:extLst>
              <a:ext uri="{FF2B5EF4-FFF2-40B4-BE49-F238E27FC236}">
                <a16:creationId xmlns:a16="http://schemas.microsoft.com/office/drawing/2014/main" id="{00000000-0008-0000-0000-00003B04000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084" name="Freeform 60">
            <a:extLst>
              <a:ext uri="{FF2B5EF4-FFF2-40B4-BE49-F238E27FC236}">
                <a16:creationId xmlns:a16="http://schemas.microsoft.com/office/drawing/2014/main" id="{00000000-0008-0000-0000-00003C040000}"/>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1085" name="Freeform 61">
            <a:extLst>
              <a:ext uri="{FF2B5EF4-FFF2-40B4-BE49-F238E27FC236}">
                <a16:creationId xmlns:a16="http://schemas.microsoft.com/office/drawing/2014/main" id="{00000000-0008-0000-0000-00003D04000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1086" name="Freeform 62">
            <a:extLst>
              <a:ext uri="{FF2B5EF4-FFF2-40B4-BE49-F238E27FC236}">
                <a16:creationId xmlns:a16="http://schemas.microsoft.com/office/drawing/2014/main" id="{00000000-0008-0000-0000-00003E040000}"/>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087" name="Rectangle 63">
            <a:extLst>
              <a:ext uri="{FF2B5EF4-FFF2-40B4-BE49-F238E27FC236}">
                <a16:creationId xmlns:a16="http://schemas.microsoft.com/office/drawing/2014/main" id="{00000000-0008-0000-0000-00003F040000}"/>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1088" name="Freeform 64">
            <a:extLst>
              <a:ext uri="{FF2B5EF4-FFF2-40B4-BE49-F238E27FC236}">
                <a16:creationId xmlns:a16="http://schemas.microsoft.com/office/drawing/2014/main" id="{00000000-0008-0000-0000-000040040000}"/>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1089" name="Freeform 65">
            <a:extLst>
              <a:ext uri="{FF2B5EF4-FFF2-40B4-BE49-F238E27FC236}">
                <a16:creationId xmlns:a16="http://schemas.microsoft.com/office/drawing/2014/main" id="{00000000-0008-0000-0000-000041040000}"/>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090" name="Freeform 66">
            <a:extLst>
              <a:ext uri="{FF2B5EF4-FFF2-40B4-BE49-F238E27FC236}">
                <a16:creationId xmlns:a16="http://schemas.microsoft.com/office/drawing/2014/main" id="{00000000-0008-0000-0000-000042040000}"/>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091" name="Freeform 67">
            <a:extLst>
              <a:ext uri="{FF2B5EF4-FFF2-40B4-BE49-F238E27FC236}">
                <a16:creationId xmlns:a16="http://schemas.microsoft.com/office/drawing/2014/main" id="{00000000-0008-0000-0000-000043040000}"/>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092" name="Freeform 68">
            <a:extLst>
              <a:ext uri="{FF2B5EF4-FFF2-40B4-BE49-F238E27FC236}">
                <a16:creationId xmlns:a16="http://schemas.microsoft.com/office/drawing/2014/main" id="{00000000-0008-0000-0000-000044040000}"/>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1093" name="Freeform 69">
            <a:extLst>
              <a:ext uri="{FF2B5EF4-FFF2-40B4-BE49-F238E27FC236}">
                <a16:creationId xmlns:a16="http://schemas.microsoft.com/office/drawing/2014/main" id="{00000000-0008-0000-0000-000045040000}"/>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1094" name="Freeform 70">
            <a:extLst>
              <a:ext uri="{FF2B5EF4-FFF2-40B4-BE49-F238E27FC236}">
                <a16:creationId xmlns:a16="http://schemas.microsoft.com/office/drawing/2014/main" id="{00000000-0008-0000-0000-000046040000}"/>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095" name="Freeform 71">
            <a:extLst>
              <a:ext uri="{FF2B5EF4-FFF2-40B4-BE49-F238E27FC236}">
                <a16:creationId xmlns:a16="http://schemas.microsoft.com/office/drawing/2014/main" id="{00000000-0008-0000-0000-000047040000}"/>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1096" name="Freeform 72">
            <a:extLst>
              <a:ext uri="{FF2B5EF4-FFF2-40B4-BE49-F238E27FC236}">
                <a16:creationId xmlns:a16="http://schemas.microsoft.com/office/drawing/2014/main" id="{00000000-0008-0000-0000-000048040000}"/>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097" name="Freeform 73">
            <a:extLst>
              <a:ext uri="{FF2B5EF4-FFF2-40B4-BE49-F238E27FC236}">
                <a16:creationId xmlns:a16="http://schemas.microsoft.com/office/drawing/2014/main" id="{00000000-0008-0000-0000-000049040000}"/>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098" name="Freeform 74">
            <a:extLst>
              <a:ext uri="{FF2B5EF4-FFF2-40B4-BE49-F238E27FC236}">
                <a16:creationId xmlns:a16="http://schemas.microsoft.com/office/drawing/2014/main" id="{00000000-0008-0000-0000-00004A040000}"/>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1099" name="Freeform 75">
            <a:extLst>
              <a:ext uri="{FF2B5EF4-FFF2-40B4-BE49-F238E27FC236}">
                <a16:creationId xmlns:a16="http://schemas.microsoft.com/office/drawing/2014/main" id="{00000000-0008-0000-0000-00004B040000}"/>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1100" name="Freeform 76">
            <a:extLst>
              <a:ext uri="{FF2B5EF4-FFF2-40B4-BE49-F238E27FC236}">
                <a16:creationId xmlns:a16="http://schemas.microsoft.com/office/drawing/2014/main" id="{00000000-0008-0000-0000-00004C040000}"/>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1101" name="Freeform 77">
            <a:extLst>
              <a:ext uri="{FF2B5EF4-FFF2-40B4-BE49-F238E27FC236}">
                <a16:creationId xmlns:a16="http://schemas.microsoft.com/office/drawing/2014/main" id="{00000000-0008-0000-0000-00004D040000}"/>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1102" name="Freeform 78">
            <a:extLst>
              <a:ext uri="{FF2B5EF4-FFF2-40B4-BE49-F238E27FC236}">
                <a16:creationId xmlns:a16="http://schemas.microsoft.com/office/drawing/2014/main" id="{00000000-0008-0000-0000-00004E040000}"/>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103" name="Freeform 79">
            <a:extLst>
              <a:ext uri="{FF2B5EF4-FFF2-40B4-BE49-F238E27FC236}">
                <a16:creationId xmlns:a16="http://schemas.microsoft.com/office/drawing/2014/main" id="{00000000-0008-0000-0000-00004F04000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1104" name="Freeform 80">
            <a:extLst>
              <a:ext uri="{FF2B5EF4-FFF2-40B4-BE49-F238E27FC236}">
                <a16:creationId xmlns:a16="http://schemas.microsoft.com/office/drawing/2014/main" id="{00000000-0008-0000-0000-00005004000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1105" name="Freeform 81">
            <a:extLst>
              <a:ext uri="{FF2B5EF4-FFF2-40B4-BE49-F238E27FC236}">
                <a16:creationId xmlns:a16="http://schemas.microsoft.com/office/drawing/2014/main" id="{00000000-0008-0000-0000-000051040000}"/>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1106" name="Freeform 82">
            <a:extLst>
              <a:ext uri="{FF2B5EF4-FFF2-40B4-BE49-F238E27FC236}">
                <a16:creationId xmlns:a16="http://schemas.microsoft.com/office/drawing/2014/main" id="{00000000-0008-0000-0000-000052040000}"/>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1107" name="Freeform 83">
            <a:extLst>
              <a:ext uri="{FF2B5EF4-FFF2-40B4-BE49-F238E27FC236}">
                <a16:creationId xmlns:a16="http://schemas.microsoft.com/office/drawing/2014/main" id="{00000000-0008-0000-0000-00005304000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1108" name="Freeform 84">
            <a:extLst>
              <a:ext uri="{FF2B5EF4-FFF2-40B4-BE49-F238E27FC236}">
                <a16:creationId xmlns:a16="http://schemas.microsoft.com/office/drawing/2014/main" id="{00000000-0008-0000-0000-000054040000}"/>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1109" name="Freeform 85">
            <a:extLst>
              <a:ext uri="{FF2B5EF4-FFF2-40B4-BE49-F238E27FC236}">
                <a16:creationId xmlns:a16="http://schemas.microsoft.com/office/drawing/2014/main" id="{00000000-0008-0000-0000-000055040000}"/>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1110" name="Freeform 86">
            <a:extLst>
              <a:ext uri="{FF2B5EF4-FFF2-40B4-BE49-F238E27FC236}">
                <a16:creationId xmlns:a16="http://schemas.microsoft.com/office/drawing/2014/main" id="{00000000-0008-0000-0000-000056040000}"/>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1111" name="Rectangle 87">
            <a:extLst>
              <a:ext uri="{FF2B5EF4-FFF2-40B4-BE49-F238E27FC236}">
                <a16:creationId xmlns:a16="http://schemas.microsoft.com/office/drawing/2014/main" id="{00000000-0008-0000-0000-00005704000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1112" name="Freeform 88">
            <a:extLst>
              <a:ext uri="{FF2B5EF4-FFF2-40B4-BE49-F238E27FC236}">
                <a16:creationId xmlns:a16="http://schemas.microsoft.com/office/drawing/2014/main" id="{00000000-0008-0000-0000-0000580400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1113" name="Freeform 89">
            <a:extLst>
              <a:ext uri="{FF2B5EF4-FFF2-40B4-BE49-F238E27FC236}">
                <a16:creationId xmlns:a16="http://schemas.microsoft.com/office/drawing/2014/main" id="{00000000-0008-0000-0000-00005904000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1114" name="Rectangle 90">
            <a:extLst>
              <a:ext uri="{FF2B5EF4-FFF2-40B4-BE49-F238E27FC236}">
                <a16:creationId xmlns:a16="http://schemas.microsoft.com/office/drawing/2014/main" id="{00000000-0008-0000-0000-00005A04000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1115" name="Freeform 91">
            <a:extLst>
              <a:ext uri="{FF2B5EF4-FFF2-40B4-BE49-F238E27FC236}">
                <a16:creationId xmlns:a16="http://schemas.microsoft.com/office/drawing/2014/main" id="{00000000-0008-0000-0000-00005B04000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1116" name="Freeform 92">
            <a:extLst>
              <a:ext uri="{FF2B5EF4-FFF2-40B4-BE49-F238E27FC236}">
                <a16:creationId xmlns:a16="http://schemas.microsoft.com/office/drawing/2014/main" id="{00000000-0008-0000-0000-00005C04000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1117" name="Rectangle 93">
            <a:extLst>
              <a:ext uri="{FF2B5EF4-FFF2-40B4-BE49-F238E27FC236}">
                <a16:creationId xmlns:a16="http://schemas.microsoft.com/office/drawing/2014/main" id="{00000000-0008-0000-0000-00005D040000}"/>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1118" name="Freeform 94">
            <a:extLst>
              <a:ext uri="{FF2B5EF4-FFF2-40B4-BE49-F238E27FC236}">
                <a16:creationId xmlns:a16="http://schemas.microsoft.com/office/drawing/2014/main" id="{00000000-0008-0000-0000-00005E040000}"/>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1119" name="Freeform 95">
            <a:extLst>
              <a:ext uri="{FF2B5EF4-FFF2-40B4-BE49-F238E27FC236}">
                <a16:creationId xmlns:a16="http://schemas.microsoft.com/office/drawing/2014/main" id="{00000000-0008-0000-0000-00005F040000}"/>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1120" name="Freeform 96">
            <a:extLst>
              <a:ext uri="{FF2B5EF4-FFF2-40B4-BE49-F238E27FC236}">
                <a16:creationId xmlns:a16="http://schemas.microsoft.com/office/drawing/2014/main" id="{00000000-0008-0000-0000-00006004000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121" name="Freeform 97">
            <a:extLst>
              <a:ext uri="{FF2B5EF4-FFF2-40B4-BE49-F238E27FC236}">
                <a16:creationId xmlns:a16="http://schemas.microsoft.com/office/drawing/2014/main" id="{00000000-0008-0000-0000-00006104000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1122" name="Freeform 98">
            <a:extLst>
              <a:ext uri="{FF2B5EF4-FFF2-40B4-BE49-F238E27FC236}">
                <a16:creationId xmlns:a16="http://schemas.microsoft.com/office/drawing/2014/main" id="{00000000-0008-0000-0000-000062040000}"/>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1123" name="Freeform 99">
            <a:extLst>
              <a:ext uri="{FF2B5EF4-FFF2-40B4-BE49-F238E27FC236}">
                <a16:creationId xmlns:a16="http://schemas.microsoft.com/office/drawing/2014/main" id="{00000000-0008-0000-0000-00006304000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124" name="Freeform 100">
            <a:extLst>
              <a:ext uri="{FF2B5EF4-FFF2-40B4-BE49-F238E27FC236}">
                <a16:creationId xmlns:a16="http://schemas.microsoft.com/office/drawing/2014/main" id="{00000000-0008-0000-0000-000064040000}"/>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1125" name="Freeform 101">
            <a:extLst>
              <a:ext uri="{FF2B5EF4-FFF2-40B4-BE49-F238E27FC236}">
                <a16:creationId xmlns:a16="http://schemas.microsoft.com/office/drawing/2014/main" id="{00000000-0008-0000-0000-000065040000}"/>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1126" name="Rectangle 102">
            <a:extLst>
              <a:ext uri="{FF2B5EF4-FFF2-40B4-BE49-F238E27FC236}">
                <a16:creationId xmlns:a16="http://schemas.microsoft.com/office/drawing/2014/main" id="{00000000-0008-0000-0000-000066040000}"/>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1127" name="Freeform 103">
            <a:extLst>
              <a:ext uri="{FF2B5EF4-FFF2-40B4-BE49-F238E27FC236}">
                <a16:creationId xmlns:a16="http://schemas.microsoft.com/office/drawing/2014/main" id="{00000000-0008-0000-0000-000067040000}"/>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128" name="Freeform 104">
            <a:extLst>
              <a:ext uri="{FF2B5EF4-FFF2-40B4-BE49-F238E27FC236}">
                <a16:creationId xmlns:a16="http://schemas.microsoft.com/office/drawing/2014/main" id="{00000000-0008-0000-0000-000068040000}"/>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1129" name="Freeform 105">
            <a:extLst>
              <a:ext uri="{FF2B5EF4-FFF2-40B4-BE49-F238E27FC236}">
                <a16:creationId xmlns:a16="http://schemas.microsoft.com/office/drawing/2014/main" id="{00000000-0008-0000-0000-000069040000}"/>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1130" name="Freeform 106">
            <a:extLst>
              <a:ext uri="{FF2B5EF4-FFF2-40B4-BE49-F238E27FC236}">
                <a16:creationId xmlns:a16="http://schemas.microsoft.com/office/drawing/2014/main" id="{00000000-0008-0000-0000-00006A04000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1131" name="Freeform 107">
            <a:extLst>
              <a:ext uri="{FF2B5EF4-FFF2-40B4-BE49-F238E27FC236}">
                <a16:creationId xmlns:a16="http://schemas.microsoft.com/office/drawing/2014/main" id="{00000000-0008-0000-0000-00006B040000}"/>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1132" name="Rectangle 108">
            <a:extLst>
              <a:ext uri="{FF2B5EF4-FFF2-40B4-BE49-F238E27FC236}">
                <a16:creationId xmlns:a16="http://schemas.microsoft.com/office/drawing/2014/main" id="{00000000-0008-0000-0000-00006C04000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1133" name="Rectangle 109">
            <a:extLst>
              <a:ext uri="{FF2B5EF4-FFF2-40B4-BE49-F238E27FC236}">
                <a16:creationId xmlns:a16="http://schemas.microsoft.com/office/drawing/2014/main" id="{00000000-0008-0000-0000-00006D040000}"/>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1134" name="Freeform 110">
            <a:extLst>
              <a:ext uri="{FF2B5EF4-FFF2-40B4-BE49-F238E27FC236}">
                <a16:creationId xmlns:a16="http://schemas.microsoft.com/office/drawing/2014/main" id="{00000000-0008-0000-0000-00006E040000}"/>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135" name="Freeform 111">
            <a:extLst>
              <a:ext uri="{FF2B5EF4-FFF2-40B4-BE49-F238E27FC236}">
                <a16:creationId xmlns:a16="http://schemas.microsoft.com/office/drawing/2014/main" id="{00000000-0008-0000-0000-00006F040000}"/>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1136" name="Freeform 112">
            <a:extLst>
              <a:ext uri="{FF2B5EF4-FFF2-40B4-BE49-F238E27FC236}">
                <a16:creationId xmlns:a16="http://schemas.microsoft.com/office/drawing/2014/main" id="{00000000-0008-0000-0000-000070040000}"/>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137" name="Freeform 113">
            <a:extLst>
              <a:ext uri="{FF2B5EF4-FFF2-40B4-BE49-F238E27FC236}">
                <a16:creationId xmlns:a16="http://schemas.microsoft.com/office/drawing/2014/main" id="{00000000-0008-0000-0000-000071040000}"/>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1138" name="Rectangle 114">
            <a:extLst>
              <a:ext uri="{FF2B5EF4-FFF2-40B4-BE49-F238E27FC236}">
                <a16:creationId xmlns:a16="http://schemas.microsoft.com/office/drawing/2014/main" id="{00000000-0008-0000-0000-000072040000}"/>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1139" name="Freeform 115">
            <a:extLst>
              <a:ext uri="{FF2B5EF4-FFF2-40B4-BE49-F238E27FC236}">
                <a16:creationId xmlns:a16="http://schemas.microsoft.com/office/drawing/2014/main" id="{00000000-0008-0000-0000-000073040000}"/>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140" name="Freeform 116">
            <a:extLst>
              <a:ext uri="{FF2B5EF4-FFF2-40B4-BE49-F238E27FC236}">
                <a16:creationId xmlns:a16="http://schemas.microsoft.com/office/drawing/2014/main" id="{00000000-0008-0000-0000-000074040000}"/>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1141" name="Freeform 117">
            <a:extLst>
              <a:ext uri="{FF2B5EF4-FFF2-40B4-BE49-F238E27FC236}">
                <a16:creationId xmlns:a16="http://schemas.microsoft.com/office/drawing/2014/main" id="{00000000-0008-0000-0000-000075040000}"/>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38"/>
  <sheetViews>
    <sheetView tabSelected="1" view="pageBreakPreview" zoomScaleNormal="100" zoomScaleSheetLayoutView="100" workbookViewId="0">
      <selection activeCell="L9" sqref="L9"/>
    </sheetView>
  </sheetViews>
  <sheetFormatPr defaultColWidth="9.140625" defaultRowHeight="15" x14ac:dyDescent="0.2"/>
  <cols>
    <col min="1" max="1" width="5.7109375" style="2" customWidth="1"/>
    <col min="2" max="2" width="60.7109375" style="7" customWidth="1"/>
    <col min="3" max="3" width="1.140625" style="101" customWidth="1"/>
    <col min="4" max="4" width="10.7109375" style="208" customWidth="1"/>
    <col min="5" max="5" width="1.28515625" style="113" customWidth="1"/>
    <col min="6" max="6" width="15.7109375" style="183" customWidth="1"/>
    <col min="7" max="7" width="0.85546875" style="114" customWidth="1"/>
    <col min="8" max="8" width="15.7109375" style="115" customWidth="1"/>
    <col min="9" max="16384" width="9.140625" style="101"/>
  </cols>
  <sheetData>
    <row r="1" spans="1:8" x14ac:dyDescent="0.2">
      <c r="B1" s="3"/>
      <c r="C1" s="100"/>
      <c r="D1" s="204"/>
      <c r="E1" s="111"/>
      <c r="F1" s="151"/>
      <c r="G1" s="123"/>
      <c r="H1" s="119"/>
    </row>
    <row r="2" spans="1:8" x14ac:dyDescent="0.2">
      <c r="A2" s="41"/>
      <c r="B2" s="3"/>
      <c r="C2" s="100"/>
      <c r="D2" s="204"/>
      <c r="E2" s="111"/>
      <c r="F2" s="151"/>
      <c r="G2" s="123"/>
      <c r="H2" s="119"/>
    </row>
    <row r="3" spans="1:8" s="103" customFormat="1" x14ac:dyDescent="0.25">
      <c r="B3" s="110" t="s">
        <v>2</v>
      </c>
      <c r="C3" s="102"/>
      <c r="D3" s="205"/>
      <c r="E3" s="112"/>
      <c r="F3" s="151"/>
      <c r="G3" s="152"/>
      <c r="H3" s="153"/>
    </row>
    <row r="4" spans="1:8" s="103" customFormat="1" ht="14.25" x14ac:dyDescent="0.25">
      <c r="A4" s="109"/>
      <c r="B4" s="4"/>
      <c r="C4" s="102"/>
      <c r="D4" s="205"/>
      <c r="E4" s="112"/>
      <c r="F4" s="151"/>
      <c r="G4" s="152"/>
      <c r="H4" s="153"/>
    </row>
    <row r="5" spans="1:8" s="103" customFormat="1" ht="14.25" x14ac:dyDescent="0.25">
      <c r="A5" s="109"/>
      <c r="B5" s="4"/>
      <c r="C5" s="102"/>
      <c r="D5" s="205"/>
      <c r="E5" s="112"/>
      <c r="F5" s="151"/>
      <c r="G5" s="152"/>
      <c r="H5" s="153"/>
    </row>
    <row r="6" spans="1:8" ht="15" customHeight="1" x14ac:dyDescent="0.2">
      <c r="A6" s="96"/>
      <c r="B6" s="32" t="s">
        <v>221</v>
      </c>
      <c r="C6" s="106"/>
      <c r="D6" s="211"/>
      <c r="E6" s="128"/>
      <c r="F6" s="187"/>
      <c r="G6" s="129"/>
      <c r="H6" s="130"/>
    </row>
    <row r="7" spans="1:8" ht="15" customHeight="1" x14ac:dyDescent="0.2">
      <c r="A7" s="96"/>
      <c r="B7" s="32" t="s">
        <v>220</v>
      </c>
      <c r="C7" s="106"/>
      <c r="D7" s="211"/>
      <c r="E7" s="128"/>
      <c r="F7" s="187"/>
      <c r="G7" s="129"/>
      <c r="H7" s="130"/>
    </row>
    <row r="8" spans="1:8" ht="15" customHeight="1" x14ac:dyDescent="0.2">
      <c r="A8" s="96"/>
      <c r="B8" s="32"/>
      <c r="C8" s="106"/>
      <c r="D8" s="211"/>
      <c r="E8" s="128"/>
      <c r="F8" s="187"/>
      <c r="G8" s="129"/>
      <c r="H8" s="130"/>
    </row>
    <row r="9" spans="1:8" ht="15" customHeight="1" x14ac:dyDescent="0.2">
      <c r="A9" s="96"/>
      <c r="B9" s="32" t="s">
        <v>379</v>
      </c>
      <c r="C9" s="106"/>
      <c r="D9" s="211"/>
      <c r="E9" s="128"/>
      <c r="F9" s="187"/>
      <c r="G9" s="129"/>
      <c r="H9" s="130"/>
    </row>
    <row r="10" spans="1:8" ht="15" customHeight="1" x14ac:dyDescent="0.25">
      <c r="A10" s="246"/>
      <c r="B10" s="345"/>
      <c r="C10" s="344"/>
      <c r="D10" s="344"/>
      <c r="E10" s="344"/>
      <c r="F10" s="206"/>
      <c r="G10" s="116" t="s">
        <v>186</v>
      </c>
      <c r="H10" s="263"/>
    </row>
    <row r="11" spans="1:8" ht="15" customHeight="1" x14ac:dyDescent="0.25">
      <c r="A11" s="246"/>
      <c r="B11" s="345" t="s">
        <v>341</v>
      </c>
      <c r="C11" s="344"/>
      <c r="D11" s="344"/>
      <c r="E11" s="344"/>
      <c r="F11" s="206" t="s">
        <v>342</v>
      </c>
      <c r="G11" s="116"/>
      <c r="H11" s="336">
        <v>188.77</v>
      </c>
    </row>
    <row r="12" spans="1:8" ht="15" customHeight="1" x14ac:dyDescent="0.25">
      <c r="A12" s="246"/>
      <c r="B12" s="345" t="s">
        <v>343</v>
      </c>
      <c r="C12" s="344"/>
      <c r="D12" s="344"/>
      <c r="E12" s="344"/>
      <c r="F12" s="264" t="s">
        <v>344</v>
      </c>
      <c r="G12" s="265"/>
      <c r="H12" s="270">
        <v>509.17</v>
      </c>
    </row>
    <row r="13" spans="1:8" ht="15" customHeight="1" x14ac:dyDescent="0.25">
      <c r="A13" s="246"/>
      <c r="B13" s="343"/>
      <c r="C13" s="344"/>
      <c r="D13" s="344"/>
      <c r="E13" s="201"/>
      <c r="F13" s="247"/>
      <c r="G13" s="201"/>
      <c r="H13" s="337">
        <v>697.94</v>
      </c>
    </row>
    <row r="14" spans="1:8" ht="15" customHeight="1" x14ac:dyDescent="0.2">
      <c r="A14" s="250"/>
      <c r="B14" s="251" t="s">
        <v>138</v>
      </c>
      <c r="C14" s="67"/>
      <c r="D14" s="222"/>
      <c r="E14" s="252"/>
      <c r="F14" s="253"/>
      <c r="G14" s="252"/>
      <c r="H14" s="252"/>
    </row>
    <row r="15" spans="1:8" ht="15" customHeight="1" x14ac:dyDescent="0.2">
      <c r="A15" s="250"/>
      <c r="B15" s="84"/>
      <c r="C15" s="67"/>
      <c r="D15" s="222"/>
      <c r="E15" s="252"/>
      <c r="F15" s="253"/>
      <c r="G15" s="252"/>
      <c r="H15" s="252"/>
    </row>
    <row r="16" spans="1:8" ht="57.75" customHeight="1" x14ac:dyDescent="0.2">
      <c r="A16" s="250"/>
      <c r="B16" s="72" t="s">
        <v>139</v>
      </c>
      <c r="C16" s="67"/>
      <c r="D16" s="222"/>
      <c r="E16" s="252"/>
      <c r="F16" s="253"/>
      <c r="G16" s="252"/>
      <c r="H16" s="252"/>
    </row>
    <row r="17" spans="1:8" ht="15" customHeight="1" x14ac:dyDescent="0.2">
      <c r="A17" s="250"/>
      <c r="B17" s="84"/>
      <c r="C17" s="67"/>
      <c r="D17" s="222"/>
      <c r="E17" s="252"/>
      <c r="F17" s="253"/>
      <c r="G17" s="252"/>
      <c r="H17" s="252"/>
    </row>
    <row r="18" spans="1:8" ht="72.75" customHeight="1" x14ac:dyDescent="0.2">
      <c r="A18" s="250"/>
      <c r="B18" s="72" t="s">
        <v>140</v>
      </c>
      <c r="C18" s="67"/>
      <c r="D18" s="222"/>
      <c r="E18" s="252"/>
      <c r="F18" s="253"/>
      <c r="G18" s="252"/>
      <c r="H18" s="252"/>
    </row>
    <row r="19" spans="1:8" ht="15" customHeight="1" x14ac:dyDescent="0.2">
      <c r="A19" s="250"/>
      <c r="B19" s="84"/>
      <c r="C19" s="67"/>
      <c r="D19" s="222"/>
      <c r="E19" s="252"/>
      <c r="F19" s="253"/>
      <c r="G19" s="252"/>
      <c r="H19" s="252"/>
    </row>
    <row r="20" spans="1:8" ht="45" customHeight="1" x14ac:dyDescent="0.2">
      <c r="A20" s="250"/>
      <c r="B20" s="72" t="s">
        <v>141</v>
      </c>
      <c r="C20" s="67"/>
      <c r="D20" s="222"/>
      <c r="E20" s="252"/>
      <c r="F20" s="253"/>
      <c r="G20" s="252"/>
      <c r="H20" s="252"/>
    </row>
    <row r="21" spans="1:8" ht="15" customHeight="1" x14ac:dyDescent="0.2">
      <c r="A21" s="250"/>
      <c r="B21" s="84"/>
      <c r="C21" s="67"/>
      <c r="D21" s="222"/>
      <c r="E21" s="252"/>
      <c r="F21" s="253"/>
      <c r="G21" s="252"/>
      <c r="H21" s="252"/>
    </row>
    <row r="22" spans="1:8" ht="60" customHeight="1" x14ac:dyDescent="0.2">
      <c r="A22" s="250"/>
      <c r="B22" s="72" t="s">
        <v>142</v>
      </c>
      <c r="C22" s="67"/>
      <c r="D22" s="222"/>
      <c r="E22" s="252"/>
      <c r="F22" s="253"/>
      <c r="G22" s="252"/>
      <c r="H22" s="252"/>
    </row>
    <row r="23" spans="1:8" ht="15" customHeight="1" x14ac:dyDescent="0.2">
      <c r="A23" s="250"/>
      <c r="B23" s="84"/>
      <c r="C23" s="67"/>
      <c r="D23" s="222"/>
      <c r="E23" s="252"/>
      <c r="F23" s="253"/>
      <c r="G23" s="252"/>
      <c r="H23" s="252"/>
    </row>
    <row r="24" spans="1:8" ht="57" customHeight="1" x14ac:dyDescent="0.2">
      <c r="A24" s="250"/>
      <c r="B24" s="72" t="s">
        <v>143</v>
      </c>
      <c r="C24" s="67"/>
      <c r="D24" s="222"/>
      <c r="E24" s="252"/>
      <c r="F24" s="253"/>
      <c r="G24" s="252"/>
      <c r="H24" s="252"/>
    </row>
    <row r="25" spans="1:8" ht="15" customHeight="1" x14ac:dyDescent="0.2">
      <c r="A25" s="250"/>
      <c r="B25" s="84"/>
      <c r="C25" s="67"/>
      <c r="D25" s="222"/>
      <c r="E25" s="252"/>
      <c r="F25" s="253"/>
      <c r="G25" s="252"/>
      <c r="H25" s="252"/>
    </row>
    <row r="26" spans="1:8" ht="45.75" customHeight="1" x14ac:dyDescent="0.2">
      <c r="A26" s="250"/>
      <c r="B26" s="72" t="s">
        <v>144</v>
      </c>
      <c r="C26" s="67"/>
      <c r="D26" s="222"/>
      <c r="E26" s="252"/>
      <c r="F26" s="253"/>
      <c r="G26" s="252"/>
      <c r="H26" s="252"/>
    </row>
    <row r="27" spans="1:8" ht="15" customHeight="1" x14ac:dyDescent="0.2">
      <c r="A27" s="250"/>
      <c r="B27" s="84"/>
      <c r="C27" s="67"/>
      <c r="D27" s="222"/>
      <c r="E27" s="252"/>
      <c r="F27" s="253"/>
      <c r="G27" s="252"/>
      <c r="H27" s="252"/>
    </row>
    <row r="28" spans="1:8" ht="129" customHeight="1" x14ac:dyDescent="0.2">
      <c r="A28" s="250"/>
      <c r="B28" s="72" t="s">
        <v>145</v>
      </c>
      <c r="C28" s="67"/>
      <c r="D28" s="222"/>
      <c r="E28" s="252"/>
      <c r="F28" s="253"/>
      <c r="G28" s="252"/>
      <c r="H28" s="252"/>
    </row>
    <row r="29" spans="1:8" ht="15" customHeight="1" x14ac:dyDescent="0.2">
      <c r="A29" s="250"/>
      <c r="B29" s="84"/>
      <c r="C29" s="67"/>
      <c r="D29" s="222"/>
      <c r="E29" s="252"/>
      <c r="F29" s="253"/>
      <c r="G29" s="252"/>
      <c r="H29" s="252"/>
    </row>
    <row r="30" spans="1:8" ht="30.75" customHeight="1" x14ac:dyDescent="0.2">
      <c r="A30" s="250"/>
      <c r="B30" s="72" t="s">
        <v>146</v>
      </c>
      <c r="C30" s="67"/>
      <c r="D30" s="222"/>
      <c r="E30" s="252"/>
      <c r="F30" s="253"/>
      <c r="G30" s="252"/>
      <c r="H30" s="252"/>
    </row>
    <row r="31" spans="1:8" ht="15" customHeight="1" x14ac:dyDescent="0.2">
      <c r="A31" s="250"/>
      <c r="B31" s="84"/>
      <c r="C31" s="67"/>
      <c r="D31" s="222"/>
      <c r="E31" s="252"/>
      <c r="F31" s="253"/>
      <c r="G31" s="252"/>
      <c r="H31" s="252"/>
    </row>
    <row r="32" spans="1:8" ht="100.5" customHeight="1" x14ac:dyDescent="0.2">
      <c r="A32" s="250"/>
      <c r="B32" s="72" t="s">
        <v>147</v>
      </c>
      <c r="C32" s="67"/>
      <c r="D32" s="222"/>
      <c r="E32" s="252"/>
      <c r="F32" s="253"/>
      <c r="G32" s="252"/>
      <c r="H32" s="252"/>
    </row>
    <row r="33" spans="1:8" ht="15" customHeight="1" x14ac:dyDescent="0.2">
      <c r="A33" s="250"/>
      <c r="B33" s="84"/>
      <c r="C33" s="67"/>
      <c r="D33" s="222"/>
      <c r="E33" s="252"/>
      <c r="F33" s="253"/>
      <c r="G33" s="252"/>
      <c r="H33" s="252"/>
    </row>
    <row r="34" spans="1:8" ht="114.75" customHeight="1" x14ac:dyDescent="0.2">
      <c r="A34" s="250"/>
      <c r="B34" s="72" t="s">
        <v>148</v>
      </c>
      <c r="C34" s="67"/>
      <c r="D34" s="222"/>
      <c r="E34" s="252"/>
      <c r="F34" s="253"/>
      <c r="G34" s="252"/>
      <c r="H34" s="252"/>
    </row>
    <row r="35" spans="1:8" ht="15" customHeight="1" x14ac:dyDescent="0.2">
      <c r="A35" s="250"/>
      <c r="B35" s="84"/>
      <c r="C35" s="67"/>
      <c r="D35" s="222"/>
      <c r="E35" s="252"/>
      <c r="F35" s="253"/>
      <c r="G35" s="252"/>
      <c r="H35" s="252"/>
    </row>
    <row r="36" spans="1:8" ht="45" customHeight="1" x14ac:dyDescent="0.2">
      <c r="A36" s="250"/>
      <c r="B36" s="72" t="s">
        <v>149</v>
      </c>
      <c r="C36" s="67"/>
      <c r="D36" s="222"/>
      <c r="E36" s="252"/>
      <c r="F36" s="253"/>
      <c r="G36" s="252"/>
      <c r="H36" s="252"/>
    </row>
    <row r="37" spans="1:8" ht="15" customHeight="1" x14ac:dyDescent="0.2">
      <c r="A37" s="250"/>
      <c r="B37" s="84"/>
      <c r="C37" s="67"/>
      <c r="D37" s="222"/>
      <c r="E37" s="252"/>
      <c r="F37" s="253"/>
      <c r="G37" s="252"/>
      <c r="H37" s="252"/>
    </row>
    <row r="38" spans="1:8" ht="44.25" customHeight="1" x14ac:dyDescent="0.2">
      <c r="A38" s="250"/>
      <c r="B38" s="72" t="s">
        <v>150</v>
      </c>
      <c r="C38" s="67"/>
      <c r="D38" s="222"/>
      <c r="E38" s="252"/>
      <c r="F38" s="253"/>
      <c r="G38" s="252"/>
      <c r="H38" s="252"/>
    </row>
    <row r="39" spans="1:8" ht="15" customHeight="1" x14ac:dyDescent="0.2">
      <c r="A39" s="250"/>
      <c r="B39" s="84"/>
      <c r="C39" s="67"/>
      <c r="D39" s="222"/>
      <c r="E39" s="252"/>
      <c r="F39" s="253"/>
      <c r="G39" s="252"/>
      <c r="H39" s="252"/>
    </row>
    <row r="40" spans="1:8" ht="60" customHeight="1" x14ac:dyDescent="0.2">
      <c r="A40" s="250"/>
      <c r="B40" s="72" t="s">
        <v>151</v>
      </c>
      <c r="C40" s="67"/>
      <c r="D40" s="222"/>
      <c r="E40" s="252"/>
      <c r="F40" s="253"/>
      <c r="G40" s="252"/>
      <c r="H40" s="252"/>
    </row>
    <row r="41" spans="1:8" ht="15" customHeight="1" x14ac:dyDescent="0.2">
      <c r="A41" s="250"/>
      <c r="B41" s="72"/>
      <c r="C41" s="67"/>
      <c r="D41" s="222"/>
      <c r="E41" s="252"/>
      <c r="F41" s="253"/>
      <c r="G41" s="252"/>
      <c r="H41" s="252"/>
    </row>
    <row r="42" spans="1:8" ht="45" customHeight="1" x14ac:dyDescent="0.2">
      <c r="A42" s="250"/>
      <c r="B42" s="72" t="s">
        <v>152</v>
      </c>
      <c r="C42" s="67"/>
      <c r="D42" s="222"/>
      <c r="E42" s="252"/>
      <c r="F42" s="253"/>
      <c r="G42" s="252"/>
      <c r="H42" s="252"/>
    </row>
    <row r="43" spans="1:8" ht="15" customHeight="1" x14ac:dyDescent="0.2">
      <c r="A43" s="250"/>
      <c r="B43" s="72"/>
      <c r="C43" s="67"/>
      <c r="D43" s="222"/>
      <c r="E43" s="252"/>
      <c r="F43" s="253"/>
      <c r="G43" s="252"/>
      <c r="H43" s="252"/>
    </row>
    <row r="44" spans="1:8" ht="72" customHeight="1" x14ac:dyDescent="0.2">
      <c r="A44" s="250"/>
      <c r="B44" s="72" t="s">
        <v>153</v>
      </c>
      <c r="C44" s="67"/>
      <c r="D44" s="222"/>
      <c r="E44" s="252"/>
      <c r="F44" s="253"/>
      <c r="G44" s="252"/>
      <c r="H44" s="252"/>
    </row>
    <row r="45" spans="1:8" ht="15" customHeight="1" x14ac:dyDescent="0.2">
      <c r="A45" s="250"/>
      <c r="B45" s="72"/>
      <c r="C45" s="67"/>
      <c r="D45" s="222"/>
      <c r="E45" s="252"/>
      <c r="F45" s="253"/>
      <c r="G45" s="252"/>
      <c r="H45" s="252"/>
    </row>
    <row r="46" spans="1:8" ht="48" customHeight="1" x14ac:dyDescent="0.2">
      <c r="A46" s="250"/>
      <c r="B46" s="72" t="s">
        <v>154</v>
      </c>
      <c r="C46" s="67"/>
      <c r="D46" s="222"/>
      <c r="E46" s="252"/>
      <c r="F46" s="253"/>
      <c r="G46" s="252"/>
      <c r="H46" s="252"/>
    </row>
    <row r="47" spans="1:8" ht="15" customHeight="1" x14ac:dyDescent="0.2">
      <c r="A47" s="250"/>
      <c r="B47" s="72"/>
      <c r="C47" s="67"/>
      <c r="D47" s="222"/>
      <c r="E47" s="252"/>
      <c r="F47" s="253"/>
      <c r="G47" s="252"/>
      <c r="H47" s="252"/>
    </row>
    <row r="48" spans="1:8" ht="45" customHeight="1" x14ac:dyDescent="0.2">
      <c r="A48" s="250"/>
      <c r="B48" s="72" t="s">
        <v>155</v>
      </c>
      <c r="C48" s="67"/>
      <c r="D48" s="222"/>
      <c r="E48" s="252"/>
      <c r="F48" s="253"/>
      <c r="G48" s="252"/>
      <c r="H48" s="252"/>
    </row>
    <row r="49" spans="1:8" ht="15" customHeight="1" x14ac:dyDescent="0.2">
      <c r="A49" s="250"/>
      <c r="B49" s="72"/>
      <c r="C49" s="67"/>
      <c r="D49" s="222"/>
      <c r="E49" s="252"/>
      <c r="F49" s="253"/>
      <c r="G49" s="252"/>
      <c r="H49" s="252"/>
    </row>
    <row r="50" spans="1:8" ht="30.75" customHeight="1" x14ac:dyDescent="0.2">
      <c r="A50" s="250"/>
      <c r="B50" s="72" t="s">
        <v>156</v>
      </c>
      <c r="C50" s="67"/>
      <c r="D50" s="222"/>
      <c r="E50" s="252"/>
      <c r="F50" s="253"/>
      <c r="G50" s="252"/>
      <c r="H50" s="252"/>
    </row>
    <row r="51" spans="1:8" ht="15" customHeight="1" x14ac:dyDescent="0.2">
      <c r="A51" s="250"/>
      <c r="B51" s="72"/>
      <c r="C51" s="67"/>
      <c r="D51" s="222"/>
      <c r="E51" s="252"/>
      <c r="F51" s="253"/>
      <c r="G51" s="252"/>
      <c r="H51" s="252"/>
    </row>
    <row r="52" spans="1:8" ht="60.75" customHeight="1" x14ac:dyDescent="0.2">
      <c r="A52" s="250"/>
      <c r="B52" s="72" t="s">
        <v>157</v>
      </c>
      <c r="C52" s="67"/>
      <c r="D52" s="222"/>
      <c r="E52" s="252"/>
      <c r="F52" s="253"/>
      <c r="G52" s="252"/>
      <c r="H52" s="252"/>
    </row>
    <row r="53" spans="1:8" ht="15" customHeight="1" x14ac:dyDescent="0.2">
      <c r="A53" s="250"/>
      <c r="B53" s="72"/>
      <c r="C53" s="67"/>
      <c r="D53" s="222"/>
      <c r="E53" s="252"/>
      <c r="F53" s="253"/>
      <c r="G53" s="252"/>
      <c r="H53" s="252"/>
    </row>
    <row r="54" spans="1:8" ht="87" customHeight="1" x14ac:dyDescent="0.2">
      <c r="A54" s="250"/>
      <c r="B54" s="72" t="s">
        <v>158</v>
      </c>
      <c r="C54" s="67"/>
      <c r="D54" s="222"/>
      <c r="E54" s="252"/>
      <c r="F54" s="253"/>
      <c r="G54" s="252"/>
      <c r="H54" s="252"/>
    </row>
    <row r="55" spans="1:8" ht="15" customHeight="1" x14ac:dyDescent="0.2">
      <c r="A55" s="250"/>
      <c r="B55" s="72"/>
      <c r="C55" s="67"/>
      <c r="D55" s="222"/>
      <c r="E55" s="252"/>
      <c r="F55" s="253"/>
      <c r="G55" s="252"/>
      <c r="H55" s="252"/>
    </row>
    <row r="56" spans="1:8" ht="33" customHeight="1" x14ac:dyDescent="0.2">
      <c r="A56" s="250"/>
      <c r="B56" s="72" t="s">
        <v>159</v>
      </c>
      <c r="C56" s="67"/>
      <c r="D56" s="222"/>
      <c r="E56" s="252"/>
      <c r="F56" s="253"/>
      <c r="G56" s="252"/>
      <c r="H56" s="252"/>
    </row>
    <row r="57" spans="1:8" ht="15" customHeight="1" x14ac:dyDescent="0.2">
      <c r="A57" s="250"/>
      <c r="B57" s="84"/>
      <c r="C57" s="67"/>
      <c r="D57" s="222"/>
      <c r="E57" s="252"/>
      <c r="F57" s="253"/>
      <c r="G57" s="252"/>
      <c r="H57" s="252"/>
    </row>
    <row r="58" spans="1:8" ht="46.5" customHeight="1" x14ac:dyDescent="0.2">
      <c r="A58" s="250"/>
      <c r="B58" s="72" t="s">
        <v>160</v>
      </c>
      <c r="C58" s="67"/>
      <c r="D58" s="222"/>
      <c r="E58" s="252"/>
      <c r="F58" s="253"/>
      <c r="G58" s="252"/>
      <c r="H58" s="252"/>
    </row>
    <row r="59" spans="1:8" ht="15" customHeight="1" x14ac:dyDescent="0.2">
      <c r="A59" s="250"/>
      <c r="B59" s="72"/>
      <c r="C59" s="67"/>
      <c r="D59" s="222"/>
      <c r="E59" s="252"/>
      <c r="F59" s="253"/>
      <c r="G59" s="252"/>
      <c r="H59" s="252"/>
    </row>
    <row r="60" spans="1:8" ht="58.5" customHeight="1" x14ac:dyDescent="0.2">
      <c r="A60" s="250"/>
      <c r="B60" s="72" t="s">
        <v>161</v>
      </c>
      <c r="C60" s="67"/>
      <c r="D60" s="222"/>
      <c r="E60" s="252"/>
      <c r="F60" s="253"/>
      <c r="G60" s="252"/>
      <c r="H60" s="252"/>
    </row>
    <row r="61" spans="1:8" ht="15" customHeight="1" x14ac:dyDescent="0.2">
      <c r="A61" s="250"/>
      <c r="B61" s="72"/>
      <c r="C61" s="67"/>
      <c r="D61" s="222"/>
      <c r="E61" s="252"/>
      <c r="F61" s="253"/>
      <c r="G61" s="252"/>
      <c r="H61" s="252"/>
    </row>
    <row r="62" spans="1:8" ht="44.25" customHeight="1" x14ac:dyDescent="0.2">
      <c r="A62" s="250"/>
      <c r="B62" s="72" t="s">
        <v>162</v>
      </c>
      <c r="C62" s="67"/>
      <c r="D62" s="222"/>
      <c r="E62" s="252"/>
      <c r="F62" s="253"/>
      <c r="G62" s="252"/>
      <c r="H62" s="252"/>
    </row>
    <row r="63" spans="1:8" ht="15" customHeight="1" x14ac:dyDescent="0.2">
      <c r="A63" s="250"/>
      <c r="B63" s="72"/>
      <c r="C63" s="67"/>
      <c r="D63" s="222"/>
      <c r="E63" s="252"/>
      <c r="F63" s="253"/>
      <c r="G63" s="252"/>
      <c r="H63" s="252"/>
    </row>
    <row r="64" spans="1:8" ht="45.75" customHeight="1" x14ac:dyDescent="0.2">
      <c r="A64" s="250"/>
      <c r="B64" s="72" t="s">
        <v>163</v>
      </c>
      <c r="C64" s="67"/>
      <c r="D64" s="222"/>
      <c r="E64" s="252"/>
      <c r="F64" s="253"/>
      <c r="G64" s="252"/>
      <c r="H64" s="252"/>
    </row>
    <row r="65" spans="1:8" ht="15" customHeight="1" x14ac:dyDescent="0.2">
      <c r="A65" s="250"/>
      <c r="B65" s="72"/>
      <c r="C65" s="67"/>
      <c r="D65" s="222"/>
      <c r="E65" s="252"/>
      <c r="F65" s="253"/>
      <c r="G65" s="252"/>
      <c r="H65" s="252"/>
    </row>
    <row r="66" spans="1:8" ht="44.25" customHeight="1" x14ac:dyDescent="0.2">
      <c r="A66" s="250"/>
      <c r="B66" s="72" t="s">
        <v>164</v>
      </c>
      <c r="C66" s="67"/>
      <c r="D66" s="222"/>
      <c r="E66" s="252"/>
      <c r="F66" s="253"/>
      <c r="G66" s="252"/>
      <c r="H66" s="252"/>
    </row>
    <row r="67" spans="1:8" ht="15" customHeight="1" x14ac:dyDescent="0.2">
      <c r="A67" s="250"/>
      <c r="B67" s="72"/>
      <c r="C67" s="67"/>
      <c r="D67" s="222"/>
      <c r="E67" s="252"/>
      <c r="F67" s="253"/>
      <c r="G67" s="252"/>
      <c r="H67" s="252"/>
    </row>
    <row r="68" spans="1:8" ht="60" customHeight="1" x14ac:dyDescent="0.2">
      <c r="A68" s="250"/>
      <c r="B68" s="72" t="s">
        <v>165</v>
      </c>
      <c r="C68" s="67"/>
      <c r="D68" s="222"/>
      <c r="E68" s="252"/>
      <c r="F68" s="253"/>
      <c r="G68" s="252"/>
      <c r="H68" s="252"/>
    </row>
    <row r="69" spans="1:8" ht="15" customHeight="1" x14ac:dyDescent="0.2">
      <c r="A69" s="250"/>
      <c r="B69" s="72"/>
      <c r="C69" s="67"/>
      <c r="D69" s="222"/>
      <c r="E69" s="252"/>
      <c r="F69" s="253"/>
      <c r="G69" s="252"/>
      <c r="H69" s="252"/>
    </row>
    <row r="70" spans="1:8" ht="45" customHeight="1" x14ac:dyDescent="0.2">
      <c r="A70" s="250"/>
      <c r="B70" s="72" t="s">
        <v>166</v>
      </c>
      <c r="C70" s="67"/>
      <c r="D70" s="222"/>
      <c r="E70" s="252"/>
      <c r="F70" s="253"/>
      <c r="G70" s="252"/>
      <c r="H70" s="252"/>
    </row>
    <row r="71" spans="1:8" ht="15" customHeight="1" x14ac:dyDescent="0.2">
      <c r="A71" s="250"/>
      <c r="B71" s="72"/>
      <c r="C71" s="67"/>
      <c r="D71" s="222"/>
      <c r="E71" s="252"/>
      <c r="F71" s="253"/>
      <c r="G71" s="252"/>
      <c r="H71" s="252"/>
    </row>
    <row r="72" spans="1:8" ht="63" customHeight="1" x14ac:dyDescent="0.2">
      <c r="A72" s="250"/>
      <c r="B72" s="72" t="s">
        <v>167</v>
      </c>
      <c r="C72" s="67"/>
      <c r="D72" s="222"/>
      <c r="E72" s="252"/>
      <c r="F72" s="253"/>
      <c r="G72" s="252"/>
      <c r="H72" s="252"/>
    </row>
    <row r="73" spans="1:8" ht="15" customHeight="1" x14ac:dyDescent="0.2">
      <c r="A73" s="246"/>
      <c r="B73" s="248"/>
      <c r="C73" s="97"/>
      <c r="D73" s="215"/>
      <c r="E73" s="201"/>
      <c r="F73" s="247"/>
      <c r="G73" s="201"/>
      <c r="H73" s="201"/>
    </row>
    <row r="74" spans="1:8" ht="15" customHeight="1" x14ac:dyDescent="0.2">
      <c r="A74" s="246"/>
      <c r="B74" s="32" t="s">
        <v>221</v>
      </c>
      <c r="C74" s="97"/>
      <c r="D74" s="215"/>
      <c r="E74" s="201"/>
      <c r="F74" s="247"/>
      <c r="G74" s="201"/>
      <c r="H74" s="201"/>
    </row>
    <row r="75" spans="1:8" ht="15" customHeight="1" x14ac:dyDescent="0.2">
      <c r="A75" s="246"/>
      <c r="B75" s="32" t="s">
        <v>220</v>
      </c>
      <c r="C75" s="97"/>
      <c r="D75" s="215"/>
      <c r="E75" s="201"/>
      <c r="F75" s="247"/>
      <c r="G75" s="201"/>
      <c r="H75" s="201"/>
    </row>
    <row r="76" spans="1:8" ht="15" customHeight="1" x14ac:dyDescent="0.25">
      <c r="A76" s="246"/>
      <c r="B76" s="345" t="s">
        <v>336</v>
      </c>
      <c r="C76" s="344"/>
      <c r="D76" s="344"/>
      <c r="E76" s="344"/>
      <c r="F76" s="247"/>
      <c r="G76" s="201"/>
      <c r="H76" s="201"/>
    </row>
    <row r="77" spans="1:8" ht="15" customHeight="1" x14ac:dyDescent="0.2">
      <c r="A77" s="246"/>
      <c r="B77" s="248"/>
      <c r="C77" s="97"/>
      <c r="D77" s="215"/>
      <c r="E77" s="201"/>
      <c r="F77" s="247"/>
      <c r="G77" s="201"/>
      <c r="H77" s="201"/>
    </row>
    <row r="78" spans="1:8" x14ac:dyDescent="0.2">
      <c r="A78" s="2" t="s">
        <v>184</v>
      </c>
      <c r="B78" s="5" t="s">
        <v>3</v>
      </c>
      <c r="C78" s="6"/>
      <c r="D78" s="207"/>
      <c r="E78" s="90"/>
      <c r="F78" s="182"/>
      <c r="G78" s="117"/>
    </row>
    <row r="80" spans="1:8" x14ac:dyDescent="0.2">
      <c r="B80" s="278" t="s">
        <v>242</v>
      </c>
      <c r="D80" s="279"/>
    </row>
    <row r="81" spans="1:8" x14ac:dyDescent="0.2">
      <c r="D81" s="279"/>
    </row>
    <row r="82" spans="1:8" ht="99.75" x14ac:dyDescent="0.2">
      <c r="B82" s="7" t="s">
        <v>243</v>
      </c>
      <c r="D82" s="279"/>
    </row>
    <row r="83" spans="1:8" ht="85.5" x14ac:dyDescent="0.2">
      <c r="B83" s="7" t="s">
        <v>244</v>
      </c>
      <c r="D83" s="279"/>
    </row>
    <row r="84" spans="1:8" x14ac:dyDescent="0.2">
      <c r="B84" s="8" t="s">
        <v>245</v>
      </c>
      <c r="D84" s="204">
        <v>1</v>
      </c>
      <c r="F84" s="179"/>
      <c r="H84" s="118">
        <f>D84*F84</f>
        <v>0</v>
      </c>
    </row>
    <row r="86" spans="1:8" x14ac:dyDescent="0.2">
      <c r="B86" s="5" t="s">
        <v>246</v>
      </c>
    </row>
    <row r="87" spans="1:8" ht="11.25" customHeight="1" x14ac:dyDescent="0.2"/>
    <row r="88" spans="1:8" ht="99.75" x14ac:dyDescent="0.2">
      <c r="B88" s="23" t="s">
        <v>119</v>
      </c>
    </row>
    <row r="89" spans="1:8" x14ac:dyDescent="0.2">
      <c r="B89" s="7" t="s">
        <v>4</v>
      </c>
    </row>
    <row r="90" spans="1:8" x14ac:dyDescent="0.2">
      <c r="B90" s="9" t="s">
        <v>1</v>
      </c>
      <c r="D90" s="204">
        <v>1</v>
      </c>
      <c r="F90" s="179"/>
      <c r="H90" s="118">
        <f>D90*F90</f>
        <v>0</v>
      </c>
    </row>
    <row r="91" spans="1:8" ht="9.75" customHeight="1" x14ac:dyDescent="0.2">
      <c r="B91" s="9"/>
      <c r="D91" s="204"/>
      <c r="H91" s="119"/>
    </row>
    <row r="92" spans="1:8" x14ac:dyDescent="0.2">
      <c r="A92" s="10"/>
      <c r="B92" s="5" t="s">
        <v>247</v>
      </c>
      <c r="D92" s="279"/>
    </row>
    <row r="93" spans="1:8" ht="14.25" x14ac:dyDescent="0.2">
      <c r="A93" s="10"/>
      <c r="D93" s="279"/>
    </row>
    <row r="94" spans="1:8" ht="28.5" x14ac:dyDescent="0.2">
      <c r="A94" s="10"/>
      <c r="B94" s="7" t="s">
        <v>248</v>
      </c>
      <c r="D94" s="279"/>
    </row>
    <row r="95" spans="1:8" ht="14.25" x14ac:dyDescent="0.2">
      <c r="A95" s="10"/>
      <c r="D95" s="279"/>
    </row>
    <row r="96" spans="1:8" ht="99.75" x14ac:dyDescent="0.2">
      <c r="A96" s="10"/>
      <c r="B96" s="7" t="s">
        <v>249</v>
      </c>
      <c r="D96" s="279"/>
    </row>
    <row r="97" spans="1:8" ht="14.25" x14ac:dyDescent="0.2">
      <c r="A97" s="10"/>
      <c r="D97" s="279"/>
    </row>
    <row r="98" spans="1:8" ht="14.25" x14ac:dyDescent="0.2">
      <c r="A98" s="10"/>
      <c r="B98" s="8" t="s">
        <v>245</v>
      </c>
      <c r="D98" s="204">
        <v>1</v>
      </c>
      <c r="F98" s="179"/>
      <c r="H98" s="118">
        <f>D98*F98</f>
        <v>0</v>
      </c>
    </row>
    <row r="99" spans="1:8" ht="14.25" x14ac:dyDescent="0.2">
      <c r="A99" s="10"/>
      <c r="B99" s="9"/>
      <c r="D99" s="207"/>
      <c r="F99" s="151"/>
      <c r="H99" s="119"/>
    </row>
    <row r="100" spans="1:8" x14ac:dyDescent="0.2">
      <c r="A100" s="10"/>
      <c r="B100" s="5" t="s">
        <v>266</v>
      </c>
    </row>
    <row r="101" spans="1:8" ht="33" customHeight="1" x14ac:dyDescent="0.2">
      <c r="A101" s="10"/>
      <c r="B101" s="238" t="s">
        <v>121</v>
      </c>
    </row>
    <row r="102" spans="1:8" ht="28.5" x14ac:dyDescent="0.2">
      <c r="A102" s="10"/>
      <c r="B102" s="7" t="s">
        <v>5</v>
      </c>
    </row>
    <row r="103" spans="1:8" ht="14.25" x14ac:dyDescent="0.2">
      <c r="A103" s="10"/>
    </row>
    <row r="104" spans="1:8" ht="28.5" x14ac:dyDescent="0.2">
      <c r="A104" s="10"/>
      <c r="B104" s="7" t="s">
        <v>267</v>
      </c>
    </row>
    <row r="105" spans="1:8" ht="14.25" x14ac:dyDescent="0.2">
      <c r="A105" s="10"/>
    </row>
    <row r="106" spans="1:8" ht="28.5" x14ac:dyDescent="0.2">
      <c r="A106" s="10"/>
      <c r="B106" s="7" t="s">
        <v>268</v>
      </c>
    </row>
    <row r="107" spans="1:8" ht="14.25" x14ac:dyDescent="0.2">
      <c r="A107" s="10"/>
    </row>
    <row r="108" spans="1:8" ht="14.25" x14ac:dyDescent="0.2">
      <c r="A108" s="10"/>
      <c r="B108" s="7" t="s">
        <v>269</v>
      </c>
    </row>
    <row r="109" spans="1:8" ht="14.25" x14ac:dyDescent="0.2">
      <c r="A109" s="10"/>
      <c r="B109" s="9" t="s">
        <v>6</v>
      </c>
      <c r="D109" s="207">
        <f>H13</f>
        <v>697.94</v>
      </c>
      <c r="F109" s="179"/>
      <c r="H109" s="118">
        <f>D109*F109</f>
        <v>0</v>
      </c>
    </row>
    <row r="110" spans="1:8" ht="14.25" x14ac:dyDescent="0.2">
      <c r="A110" s="10"/>
      <c r="B110" s="7" t="s">
        <v>270</v>
      </c>
      <c r="D110" s="207"/>
      <c r="F110" s="151"/>
      <c r="H110" s="119"/>
    </row>
    <row r="111" spans="1:8" ht="14.25" x14ac:dyDescent="0.2">
      <c r="A111" s="10"/>
      <c r="B111" s="9" t="s">
        <v>1</v>
      </c>
      <c r="D111" s="207">
        <v>1</v>
      </c>
      <c r="F111" s="179"/>
      <c r="H111" s="118">
        <f>D111*F111</f>
        <v>0</v>
      </c>
    </row>
    <row r="112" spans="1:8" ht="14.25" x14ac:dyDescent="0.2">
      <c r="A112" s="10"/>
      <c r="B112" s="9"/>
      <c r="D112" s="207"/>
      <c r="F112" s="151"/>
      <c r="H112" s="119"/>
    </row>
    <row r="113" spans="1:8" ht="14.25" x14ac:dyDescent="0.2">
      <c r="A113" s="10"/>
      <c r="B113" s="9"/>
      <c r="D113" s="207"/>
      <c r="F113" s="151"/>
      <c r="H113" s="119"/>
    </row>
    <row r="114" spans="1:8" ht="45" x14ac:dyDescent="0.2">
      <c r="A114" s="10"/>
      <c r="B114" s="5" t="s">
        <v>271</v>
      </c>
      <c r="D114" s="279"/>
    </row>
    <row r="115" spans="1:8" x14ac:dyDescent="0.2">
      <c r="A115" s="10"/>
      <c r="B115" s="5"/>
      <c r="D115" s="279"/>
    </row>
    <row r="116" spans="1:8" ht="71.25" x14ac:dyDescent="0.2">
      <c r="A116" s="10"/>
      <c r="B116" s="7" t="s">
        <v>250</v>
      </c>
      <c r="D116" s="279"/>
    </row>
    <row r="117" spans="1:8" ht="14.25" x14ac:dyDescent="0.2">
      <c r="A117" s="10"/>
      <c r="D117" s="279"/>
    </row>
    <row r="118" spans="1:8" ht="28.5" x14ac:dyDescent="0.2">
      <c r="A118" s="10"/>
      <c r="B118" s="7" t="s">
        <v>251</v>
      </c>
      <c r="D118" s="279"/>
    </row>
    <row r="119" spans="1:8" ht="14.25" x14ac:dyDescent="0.2">
      <c r="A119" s="10"/>
      <c r="D119" s="279"/>
    </row>
    <row r="120" spans="1:8" ht="28.5" x14ac:dyDescent="0.2">
      <c r="A120" s="10"/>
      <c r="B120" s="7" t="s">
        <v>252</v>
      </c>
      <c r="D120" s="279"/>
    </row>
    <row r="121" spans="1:8" ht="14.25" x14ac:dyDescent="0.2">
      <c r="A121" s="10"/>
      <c r="B121" s="9" t="s">
        <v>245</v>
      </c>
      <c r="D121" s="208">
        <v>1</v>
      </c>
      <c r="F121" s="179"/>
      <c r="H121" s="118">
        <f>D121*F121</f>
        <v>0</v>
      </c>
    </row>
    <row r="122" spans="1:8" ht="14.25" x14ac:dyDescent="0.2">
      <c r="A122" s="10"/>
      <c r="B122" s="9"/>
      <c r="D122" s="207"/>
      <c r="F122" s="151"/>
      <c r="H122" s="119"/>
    </row>
    <row r="123" spans="1:8" ht="30" x14ac:dyDescent="0.2">
      <c r="A123" s="10"/>
      <c r="B123" s="5" t="s">
        <v>272</v>
      </c>
      <c r="F123" s="151"/>
      <c r="H123" s="119"/>
    </row>
    <row r="124" spans="1:8" x14ac:dyDescent="0.2">
      <c r="A124" s="10"/>
      <c r="B124" s="5"/>
      <c r="F124" s="151"/>
      <c r="H124" s="119"/>
    </row>
    <row r="125" spans="1:8" ht="42.75" x14ac:dyDescent="0.2">
      <c r="A125" s="10"/>
      <c r="B125" s="7" t="s">
        <v>7</v>
      </c>
      <c r="F125" s="151"/>
      <c r="H125" s="119"/>
    </row>
    <row r="126" spans="1:8" ht="14.25" x14ac:dyDescent="0.2">
      <c r="A126" s="10"/>
      <c r="F126" s="151"/>
      <c r="H126" s="119"/>
    </row>
    <row r="127" spans="1:8" ht="14.25" x14ac:dyDescent="0.2">
      <c r="A127" s="10"/>
      <c r="B127" s="7" t="s">
        <v>8</v>
      </c>
    </row>
    <row r="128" spans="1:8" ht="14.25" x14ac:dyDescent="0.2">
      <c r="A128" s="10"/>
      <c r="B128" s="9" t="s">
        <v>1</v>
      </c>
      <c r="D128" s="207">
        <v>10</v>
      </c>
      <c r="F128" s="179"/>
      <c r="H128" s="118">
        <f>D128*F128</f>
        <v>0</v>
      </c>
    </row>
    <row r="129" spans="1:8" ht="14.25" x14ac:dyDescent="0.2">
      <c r="A129" s="10"/>
      <c r="B129" s="9"/>
      <c r="D129" s="207"/>
      <c r="F129" s="151"/>
      <c r="H129" s="119"/>
    </row>
    <row r="130" spans="1:8" ht="30" x14ac:dyDescent="0.25">
      <c r="A130" s="10"/>
      <c r="B130" s="15" t="s">
        <v>273</v>
      </c>
      <c r="C130"/>
      <c r="D130" s="280"/>
      <c r="E130" s="111"/>
      <c r="F130" s="151"/>
      <c r="G130" s="123"/>
      <c r="H130" s="119"/>
    </row>
    <row r="131" spans="1:8" x14ac:dyDescent="0.25">
      <c r="A131" s="10"/>
      <c r="B131" s="281"/>
      <c r="C131"/>
      <c r="D131" s="280"/>
      <c r="E131" s="111"/>
      <c r="F131" s="151"/>
      <c r="G131" s="123"/>
      <c r="H131" s="119"/>
    </row>
    <row r="132" spans="1:8" ht="71.25" x14ac:dyDescent="0.25">
      <c r="A132" s="10"/>
      <c r="B132" s="23" t="s">
        <v>253</v>
      </c>
      <c r="C132"/>
      <c r="D132" s="280"/>
      <c r="E132" s="111"/>
      <c r="F132" s="151"/>
      <c r="G132" s="123"/>
      <c r="H132" s="119"/>
    </row>
    <row r="133" spans="1:8" x14ac:dyDescent="0.25">
      <c r="A133" s="10"/>
      <c r="B133" s="281"/>
      <c r="C133"/>
      <c r="D133" s="280"/>
      <c r="E133" s="111"/>
      <c r="F133" s="151"/>
      <c r="G133" s="123"/>
      <c r="H133" s="119"/>
    </row>
    <row r="134" spans="1:8" ht="29.25" x14ac:dyDescent="0.25">
      <c r="A134" s="10"/>
      <c r="B134" s="282" t="s">
        <v>254</v>
      </c>
      <c r="C134"/>
      <c r="D134" s="280"/>
      <c r="E134" s="111"/>
      <c r="F134" s="151"/>
      <c r="G134" s="123"/>
      <c r="H134" s="119"/>
    </row>
    <row r="135" spans="1:8" x14ac:dyDescent="0.25">
      <c r="A135" s="10"/>
      <c r="B135" s="281"/>
      <c r="C135"/>
      <c r="D135" s="280"/>
      <c r="E135" s="111"/>
      <c r="F135" s="151"/>
      <c r="G135" s="123"/>
      <c r="H135" s="119"/>
    </row>
    <row r="136" spans="1:8" x14ac:dyDescent="0.25">
      <c r="A136" s="10"/>
      <c r="B136" s="282" t="s">
        <v>255</v>
      </c>
      <c r="C136"/>
      <c r="D136" s="280"/>
      <c r="E136" s="111"/>
      <c r="F136" s="151"/>
      <c r="G136" s="123"/>
      <c r="H136" s="119"/>
    </row>
    <row r="137" spans="1:8" x14ac:dyDescent="0.25">
      <c r="A137" s="10"/>
      <c r="B137" s="281"/>
      <c r="C137"/>
      <c r="D137" s="280"/>
      <c r="E137" s="111"/>
      <c r="F137" s="151"/>
      <c r="G137" s="123"/>
      <c r="H137" s="119"/>
    </row>
    <row r="138" spans="1:8" x14ac:dyDescent="0.25">
      <c r="A138" s="10"/>
      <c r="B138" s="23" t="s">
        <v>274</v>
      </c>
      <c r="C138"/>
      <c r="D138" s="283"/>
      <c r="E138" s="111"/>
      <c r="F138" s="153"/>
      <c r="G138" s="135"/>
      <c r="H138" s="119"/>
    </row>
    <row r="139" spans="1:8" x14ac:dyDescent="0.25">
      <c r="A139" s="10"/>
      <c r="B139" s="9" t="s">
        <v>1</v>
      </c>
      <c r="C139"/>
      <c r="D139" s="153">
        <v>2</v>
      </c>
      <c r="E139" s="111"/>
      <c r="F139" s="181"/>
      <c r="G139" s="135"/>
      <c r="H139" s="284">
        <f>F139*D139</f>
        <v>0</v>
      </c>
    </row>
    <row r="140" spans="1:8" x14ac:dyDescent="0.25">
      <c r="A140" s="10"/>
      <c r="B140" s="23" t="s">
        <v>275</v>
      </c>
      <c r="C140"/>
      <c r="D140" s="153"/>
      <c r="E140" s="111"/>
      <c r="F140" s="268"/>
      <c r="G140" s="135"/>
      <c r="H140" s="119"/>
    </row>
    <row r="141" spans="1:8" x14ac:dyDescent="0.25">
      <c r="A141" s="10"/>
      <c r="B141" s="9" t="s">
        <v>1</v>
      </c>
      <c r="C141"/>
      <c r="D141" s="153">
        <v>2</v>
      </c>
      <c r="E141" s="111"/>
      <c r="F141" s="181"/>
      <c r="G141" s="135"/>
      <c r="H141" s="284">
        <f>F141*D141</f>
        <v>0</v>
      </c>
    </row>
    <row r="142" spans="1:8" x14ac:dyDescent="0.25">
      <c r="A142" s="10"/>
      <c r="B142" s="23" t="s">
        <v>276</v>
      </c>
      <c r="C142"/>
      <c r="D142" s="153"/>
      <c r="E142" s="111"/>
      <c r="F142" s="268"/>
      <c r="G142" s="135"/>
      <c r="H142" s="119"/>
    </row>
    <row r="143" spans="1:8" x14ac:dyDescent="0.25">
      <c r="A143" s="10"/>
      <c r="B143" s="9" t="s">
        <v>1</v>
      </c>
      <c r="C143"/>
      <c r="D143" s="153">
        <v>2</v>
      </c>
      <c r="E143" s="111"/>
      <c r="F143" s="181"/>
      <c r="G143" s="135"/>
      <c r="H143" s="284">
        <f>F143*D143</f>
        <v>0</v>
      </c>
    </row>
    <row r="144" spans="1:8" ht="14.25" x14ac:dyDescent="0.2">
      <c r="A144" s="10"/>
      <c r="B144" s="9"/>
      <c r="D144" s="207"/>
      <c r="F144" s="268"/>
      <c r="H144" s="119"/>
    </row>
    <row r="145" spans="1:8" ht="14.25" x14ac:dyDescent="0.2">
      <c r="A145" s="10"/>
      <c r="B145" s="9"/>
      <c r="D145" s="207"/>
      <c r="F145" s="151"/>
      <c r="H145" s="119"/>
    </row>
    <row r="146" spans="1:8" x14ac:dyDescent="0.2">
      <c r="B146" s="9"/>
      <c r="F146" s="151"/>
      <c r="H146" s="119"/>
    </row>
    <row r="147" spans="1:8" x14ac:dyDescent="0.2">
      <c r="B147" s="5" t="s">
        <v>277</v>
      </c>
    </row>
    <row r="148" spans="1:8" ht="9" customHeight="1" x14ac:dyDescent="0.2">
      <c r="B148" s="5"/>
    </row>
    <row r="149" spans="1:8" ht="85.5" x14ac:dyDescent="0.2">
      <c r="B149" s="61" t="s">
        <v>205</v>
      </c>
    </row>
    <row r="150" spans="1:8" ht="57" x14ac:dyDescent="0.2">
      <c r="B150" s="61" t="s">
        <v>122</v>
      </c>
    </row>
    <row r="151" spans="1:8" ht="45" customHeight="1" x14ac:dyDescent="0.2">
      <c r="B151" s="61" t="s">
        <v>120</v>
      </c>
    </row>
    <row r="152" spans="1:8" ht="42.75" x14ac:dyDescent="0.2">
      <c r="B152" s="61" t="s">
        <v>123</v>
      </c>
    </row>
    <row r="154" spans="1:8" x14ac:dyDescent="0.2">
      <c r="B154" s="7" t="s">
        <v>278</v>
      </c>
    </row>
    <row r="155" spans="1:8" x14ac:dyDescent="0.2">
      <c r="B155" s="7" t="s">
        <v>279</v>
      </c>
    </row>
    <row r="156" spans="1:8" x14ac:dyDescent="0.2">
      <c r="B156" s="9" t="s">
        <v>6</v>
      </c>
      <c r="D156" s="207">
        <f>D109</f>
        <v>697.94</v>
      </c>
      <c r="F156" s="179"/>
      <c r="H156" s="118">
        <f>D156*F156</f>
        <v>0</v>
      </c>
    </row>
    <row r="157" spans="1:8" ht="28.5" x14ac:dyDescent="0.2">
      <c r="B157" s="7" t="s">
        <v>280</v>
      </c>
      <c r="D157" s="207"/>
      <c r="F157" s="151"/>
      <c r="H157" s="119"/>
    </row>
    <row r="158" spans="1:8" x14ac:dyDescent="0.2">
      <c r="B158" s="9" t="s">
        <v>1</v>
      </c>
      <c r="D158" s="207">
        <f>D111</f>
        <v>1</v>
      </c>
      <c r="F158" s="179"/>
      <c r="H158" s="118">
        <f>D158*F158</f>
        <v>0</v>
      </c>
    </row>
    <row r="159" spans="1:8" ht="42.75" x14ac:dyDescent="0.2">
      <c r="B159" s="7" t="s">
        <v>346</v>
      </c>
      <c r="D159" s="207"/>
      <c r="F159" s="151"/>
      <c r="H159" s="119"/>
    </row>
    <row r="160" spans="1:8" x14ac:dyDescent="0.2">
      <c r="B160" s="9" t="s">
        <v>1</v>
      </c>
      <c r="D160" s="207">
        <v>6</v>
      </c>
      <c r="F160" s="179"/>
      <c r="H160" s="118">
        <f>D160*F160</f>
        <v>0</v>
      </c>
    </row>
    <row r="161" spans="2:8" x14ac:dyDescent="0.2">
      <c r="B161" s="9"/>
      <c r="D161" s="207"/>
      <c r="F161" s="151"/>
      <c r="H161" s="119"/>
    </row>
    <row r="162" spans="2:8" x14ac:dyDescent="0.25">
      <c r="B162" s="293" t="s">
        <v>281</v>
      </c>
      <c r="C162" s="34"/>
      <c r="D162" s="294"/>
      <c r="E162" s="11"/>
      <c r="F162" s="185"/>
      <c r="G162" s="12"/>
      <c r="H162" s="121"/>
    </row>
    <row r="163" spans="2:8" x14ac:dyDescent="0.2">
      <c r="B163" s="8"/>
      <c r="D163" s="295"/>
      <c r="H163" s="119"/>
    </row>
    <row r="164" spans="2:8" ht="71.25" x14ac:dyDescent="0.2">
      <c r="B164" s="7" t="s">
        <v>282</v>
      </c>
      <c r="D164" s="279"/>
    </row>
    <row r="165" spans="2:8" x14ac:dyDescent="0.2">
      <c r="D165" s="279"/>
    </row>
    <row r="166" spans="2:8" x14ac:dyDescent="0.2">
      <c r="B166" s="7" t="s">
        <v>283</v>
      </c>
      <c r="D166" s="279"/>
    </row>
    <row r="167" spans="2:8" x14ac:dyDescent="0.2">
      <c r="B167" s="7" t="s">
        <v>284</v>
      </c>
      <c r="D167" s="279"/>
    </row>
    <row r="168" spans="2:8" x14ac:dyDescent="0.2">
      <c r="B168" s="7" t="s">
        <v>285</v>
      </c>
      <c r="D168" s="279"/>
    </row>
    <row r="169" spans="2:8" ht="28.5" x14ac:dyDescent="0.2">
      <c r="B169" s="7" t="s">
        <v>286</v>
      </c>
      <c r="D169" s="279"/>
    </row>
    <row r="170" spans="2:8" ht="28.5" x14ac:dyDescent="0.2">
      <c r="B170" s="7" t="s">
        <v>287</v>
      </c>
      <c r="D170" s="279"/>
    </row>
    <row r="171" spans="2:8" ht="42.75" x14ac:dyDescent="0.2">
      <c r="B171" s="38" t="s">
        <v>288</v>
      </c>
      <c r="D171" s="279"/>
    </row>
    <row r="172" spans="2:8" x14ac:dyDescent="0.2">
      <c r="D172" s="279"/>
    </row>
    <row r="173" spans="2:8" ht="16.5" x14ac:dyDescent="0.2">
      <c r="B173" s="7" t="s">
        <v>289</v>
      </c>
      <c r="D173" s="279"/>
    </row>
    <row r="174" spans="2:8" ht="16.5" x14ac:dyDescent="0.2">
      <c r="B174" s="8" t="s">
        <v>9</v>
      </c>
      <c r="D174" s="208">
        <v>20</v>
      </c>
      <c r="F174" s="179"/>
      <c r="H174" s="118">
        <f>D174*F174</f>
        <v>0</v>
      </c>
    </row>
    <row r="175" spans="2:8" x14ac:dyDescent="0.2">
      <c r="B175" s="9"/>
      <c r="D175" s="207"/>
      <c r="F175" s="151"/>
      <c r="H175" s="119"/>
    </row>
    <row r="176" spans="2:8" x14ac:dyDescent="0.2">
      <c r="B176" s="293" t="s">
        <v>290</v>
      </c>
      <c r="D176" s="279"/>
      <c r="H176" s="114"/>
    </row>
    <row r="177" spans="2:8" x14ac:dyDescent="0.2">
      <c r="D177" s="279"/>
      <c r="H177" s="114"/>
    </row>
    <row r="178" spans="2:8" ht="29.25" customHeight="1" x14ac:dyDescent="0.2">
      <c r="B178" s="296" t="s">
        <v>291</v>
      </c>
      <c r="D178" s="279"/>
      <c r="H178" s="114"/>
    </row>
    <row r="179" spans="2:8" x14ac:dyDescent="0.2">
      <c r="D179" s="279"/>
      <c r="H179" s="114"/>
    </row>
    <row r="180" spans="2:8" ht="57" x14ac:dyDescent="0.2">
      <c r="B180" s="296" t="s">
        <v>292</v>
      </c>
      <c r="D180" s="279"/>
      <c r="H180" s="114"/>
    </row>
    <row r="181" spans="2:8" x14ac:dyDescent="0.2">
      <c r="B181" s="296"/>
      <c r="D181" s="279"/>
      <c r="H181" s="114"/>
    </row>
    <row r="182" spans="2:8" x14ac:dyDescent="0.2">
      <c r="B182" s="7" t="s">
        <v>293</v>
      </c>
      <c r="D182" s="279"/>
      <c r="H182" s="114"/>
    </row>
    <row r="183" spans="2:8" x14ac:dyDescent="0.2">
      <c r="D183" s="279"/>
      <c r="H183" s="114"/>
    </row>
    <row r="184" spans="2:8" x14ac:dyDescent="0.2">
      <c r="B184" s="7" t="s">
        <v>294</v>
      </c>
      <c r="D184" s="279"/>
      <c r="H184" s="114"/>
    </row>
    <row r="185" spans="2:8" x14ac:dyDescent="0.2">
      <c r="B185" s="7" t="s">
        <v>295</v>
      </c>
      <c r="D185" s="279"/>
      <c r="H185" s="114"/>
    </row>
    <row r="186" spans="2:8" x14ac:dyDescent="0.2">
      <c r="B186" s="7" t="s">
        <v>296</v>
      </c>
      <c r="D186" s="279"/>
      <c r="H186" s="114"/>
    </row>
    <row r="187" spans="2:8" x14ac:dyDescent="0.2">
      <c r="B187" s="7" t="s">
        <v>297</v>
      </c>
      <c r="D187" s="279"/>
      <c r="H187" s="114"/>
    </row>
    <row r="188" spans="2:8" x14ac:dyDescent="0.2">
      <c r="B188" s="7" t="s">
        <v>298</v>
      </c>
      <c r="D188" s="279"/>
      <c r="H188" s="114"/>
    </row>
    <row r="189" spans="2:8" ht="28.5" x14ac:dyDescent="0.2">
      <c r="B189" s="7" t="s">
        <v>299</v>
      </c>
      <c r="D189" s="279"/>
      <c r="H189" s="114"/>
    </row>
    <row r="190" spans="2:8" x14ac:dyDescent="0.2">
      <c r="D190" s="279"/>
      <c r="H190" s="114"/>
    </row>
    <row r="191" spans="2:8" ht="28.5" x14ac:dyDescent="0.2">
      <c r="B191" s="7" t="s">
        <v>300</v>
      </c>
      <c r="D191" s="279"/>
      <c r="H191" s="114"/>
    </row>
    <row r="192" spans="2:8" x14ac:dyDescent="0.2">
      <c r="D192" s="279"/>
      <c r="H192" s="114"/>
    </row>
    <row r="193" spans="1:8" x14ac:dyDescent="0.2">
      <c r="B193" s="7" t="s">
        <v>301</v>
      </c>
      <c r="D193" s="279"/>
      <c r="H193" s="114"/>
    </row>
    <row r="194" spans="1:8" x14ac:dyDescent="0.2">
      <c r="B194" s="9" t="s">
        <v>1</v>
      </c>
      <c r="D194" s="208">
        <v>1</v>
      </c>
      <c r="F194" s="179"/>
      <c r="H194" s="118">
        <f>D194*F194</f>
        <v>0</v>
      </c>
    </row>
    <row r="195" spans="1:8" x14ac:dyDescent="0.2">
      <c r="B195" s="7" t="s">
        <v>302</v>
      </c>
      <c r="H195" s="114"/>
    </row>
    <row r="196" spans="1:8" x14ac:dyDescent="0.2">
      <c r="B196" s="9" t="s">
        <v>1</v>
      </c>
      <c r="D196" s="208">
        <v>1</v>
      </c>
      <c r="F196" s="179"/>
      <c r="H196" s="118">
        <f>D196*F196</f>
        <v>0</v>
      </c>
    </row>
    <row r="197" spans="1:8" x14ac:dyDescent="0.2">
      <c r="B197" s="9"/>
      <c r="D197" s="207"/>
      <c r="F197" s="151"/>
      <c r="H197" s="119"/>
    </row>
    <row r="198" spans="1:8" x14ac:dyDescent="0.2">
      <c r="B198" s="9"/>
      <c r="F198" s="151"/>
      <c r="H198" s="119"/>
    </row>
    <row r="199" spans="1:8" x14ac:dyDescent="0.2">
      <c r="A199" s="13"/>
      <c r="B199" s="14"/>
      <c r="C199" s="104"/>
      <c r="D199" s="213"/>
      <c r="E199" s="124"/>
      <c r="F199" s="186"/>
      <c r="G199" s="125"/>
      <c r="H199" s="126"/>
    </row>
    <row r="200" spans="1:8" x14ac:dyDescent="0.2">
      <c r="A200" s="2" t="s">
        <v>175</v>
      </c>
      <c r="B200" s="15" t="s">
        <v>174</v>
      </c>
      <c r="C200" s="100"/>
      <c r="D200" s="204"/>
      <c r="E200" s="111"/>
      <c r="F200" s="151"/>
      <c r="G200" s="122"/>
      <c r="H200" s="322">
        <f>SUM(H78:H198)</f>
        <v>0</v>
      </c>
    </row>
    <row r="201" spans="1:8" x14ac:dyDescent="0.2">
      <c r="A201" s="16"/>
      <c r="B201" s="17"/>
      <c r="C201" s="105"/>
      <c r="D201" s="214"/>
      <c r="E201" s="127"/>
      <c r="F201" s="179"/>
      <c r="G201" s="122"/>
      <c r="H201" s="118"/>
    </row>
    <row r="203" spans="1:8" x14ac:dyDescent="0.2">
      <c r="A203" s="2" t="s">
        <v>173</v>
      </c>
      <c r="B203" s="243" t="s">
        <v>303</v>
      </c>
    </row>
    <row r="204" spans="1:8" x14ac:dyDescent="0.2">
      <c r="B204" s="9"/>
      <c r="F204" s="151"/>
      <c r="H204" s="119"/>
    </row>
    <row r="205" spans="1:8" ht="46.5" customHeight="1" x14ac:dyDescent="0.25">
      <c r="A205" s="96"/>
      <c r="B205" s="297" t="s">
        <v>304</v>
      </c>
      <c r="C205" s="34"/>
      <c r="D205" s="298"/>
      <c r="E205" s="11"/>
      <c r="F205" s="299"/>
      <c r="G205" s="12"/>
      <c r="H205" s="299"/>
    </row>
    <row r="206" spans="1:8" x14ac:dyDescent="0.2">
      <c r="B206" s="300"/>
      <c r="D206" s="301"/>
      <c r="F206" s="196"/>
      <c r="H206" s="302"/>
    </row>
    <row r="207" spans="1:8" x14ac:dyDescent="0.2">
      <c r="B207" s="244" t="s">
        <v>305</v>
      </c>
      <c r="D207" s="303"/>
      <c r="E207" s="128"/>
      <c r="F207" s="304"/>
      <c r="G207" s="129"/>
      <c r="H207" s="305"/>
    </row>
    <row r="208" spans="1:8" x14ac:dyDescent="0.2">
      <c r="B208" s="300" t="s">
        <v>6</v>
      </c>
      <c r="D208" s="306">
        <v>10</v>
      </c>
      <c r="E208" s="128"/>
      <c r="F208" s="288"/>
      <c r="G208" s="129"/>
      <c r="H208" s="289">
        <f>D208*F208</f>
        <v>0</v>
      </c>
    </row>
    <row r="209" spans="1:8" ht="14.25" x14ac:dyDescent="0.2">
      <c r="A209" s="10"/>
      <c r="B209" s="9"/>
      <c r="C209" s="90"/>
      <c r="D209" s="212"/>
      <c r="E209" s="90"/>
      <c r="F209" s="151"/>
      <c r="H209" s="119"/>
    </row>
    <row r="210" spans="1:8" ht="30" x14ac:dyDescent="0.2">
      <c r="A210" s="10"/>
      <c r="B210" s="307" t="s">
        <v>306</v>
      </c>
      <c r="D210" s="303"/>
      <c r="E210" s="128"/>
      <c r="F210" s="304"/>
      <c r="G210" s="129"/>
      <c r="H210" s="305"/>
    </row>
    <row r="211" spans="1:8" ht="14.25" x14ac:dyDescent="0.2">
      <c r="A211" s="10"/>
      <c r="B211" s="244"/>
      <c r="D211" s="303"/>
      <c r="E211" s="128"/>
      <c r="F211" s="304"/>
      <c r="G211" s="129"/>
      <c r="H211" s="305"/>
    </row>
    <row r="212" spans="1:8" x14ac:dyDescent="0.2">
      <c r="B212" s="244" t="s">
        <v>307</v>
      </c>
      <c r="D212" s="303"/>
      <c r="E212" s="128"/>
      <c r="F212" s="304"/>
      <c r="G212" s="129"/>
      <c r="H212" s="305"/>
    </row>
    <row r="213" spans="1:8" ht="15" customHeight="1" x14ac:dyDescent="0.2">
      <c r="A213" s="20"/>
      <c r="B213" s="300" t="s">
        <v>11</v>
      </c>
      <c r="D213" s="306">
        <v>0.5</v>
      </c>
      <c r="E213" s="128"/>
      <c r="F213" s="288"/>
      <c r="G213" s="129"/>
      <c r="H213" s="289">
        <f>D213*F213</f>
        <v>0</v>
      </c>
    </row>
    <row r="214" spans="1:8" ht="14.25" x14ac:dyDescent="0.2">
      <c r="A214" s="10"/>
    </row>
    <row r="215" spans="1:8" ht="49.5" customHeight="1" x14ac:dyDescent="0.2">
      <c r="A215" s="10"/>
      <c r="B215" s="346" t="s">
        <v>385</v>
      </c>
      <c r="D215" s="303"/>
      <c r="E215" s="101"/>
      <c r="F215" s="196"/>
      <c r="G215" s="173"/>
      <c r="H215" s="168"/>
    </row>
    <row r="216" spans="1:8" ht="14.25" x14ac:dyDescent="0.2">
      <c r="A216" s="10"/>
      <c r="D216" s="310"/>
      <c r="E216" s="101"/>
      <c r="F216" s="196"/>
      <c r="G216" s="173"/>
      <c r="H216" s="168"/>
    </row>
    <row r="217" spans="1:8" ht="28.5" x14ac:dyDescent="0.2">
      <c r="A217" s="10"/>
      <c r="B217" s="7" t="s">
        <v>308</v>
      </c>
      <c r="D217" s="310"/>
      <c r="E217" s="101"/>
      <c r="F217" s="196"/>
      <c r="G217" s="173"/>
      <c r="H217" s="173"/>
    </row>
    <row r="218" spans="1:8" ht="14.25" x14ac:dyDescent="0.2">
      <c r="A218" s="10"/>
      <c r="D218" s="310"/>
      <c r="E218" s="101"/>
      <c r="F218" s="196"/>
      <c r="G218" s="173"/>
      <c r="H218" s="173"/>
    </row>
    <row r="219" spans="1:8" ht="30.75" x14ac:dyDescent="0.2">
      <c r="A219" s="10"/>
      <c r="B219" s="7" t="s">
        <v>309</v>
      </c>
      <c r="D219" s="303"/>
      <c r="E219" s="101"/>
      <c r="F219" s="196"/>
      <c r="G219" s="173"/>
      <c r="H219" s="173"/>
    </row>
    <row r="220" spans="1:8" ht="14.25" x14ac:dyDescent="0.2">
      <c r="A220" s="10"/>
      <c r="D220" s="303"/>
      <c r="E220" s="101"/>
      <c r="F220" s="196"/>
      <c r="G220" s="173"/>
      <c r="H220" s="173"/>
    </row>
    <row r="221" spans="1:8" ht="14.25" x14ac:dyDescent="0.2">
      <c r="A221" s="10"/>
      <c r="B221" s="7" t="s">
        <v>310</v>
      </c>
      <c r="D221" s="303"/>
      <c r="E221" s="101"/>
      <c r="F221" s="196"/>
      <c r="G221" s="173"/>
      <c r="H221" s="173"/>
    </row>
    <row r="222" spans="1:8" ht="16.5" x14ac:dyDescent="0.2">
      <c r="A222" s="10"/>
      <c r="B222" s="8" t="s">
        <v>9</v>
      </c>
      <c r="D222" s="306">
        <v>30</v>
      </c>
      <c r="E222" s="101"/>
      <c r="F222" s="311"/>
      <c r="G222" s="173"/>
      <c r="H222" s="312">
        <f>D222*F222</f>
        <v>0</v>
      </c>
    </row>
    <row r="223" spans="1:8" ht="14.25" x14ac:dyDescent="0.2">
      <c r="A223" s="10"/>
      <c r="B223" s="67"/>
      <c r="C223" s="90"/>
      <c r="D223" s="212"/>
      <c r="E223" s="90"/>
      <c r="F223" s="151"/>
      <c r="G223" s="123"/>
      <c r="H223" s="119"/>
    </row>
    <row r="224" spans="1:8" ht="45" x14ac:dyDescent="0.2">
      <c r="A224" s="10"/>
      <c r="B224" s="56" t="s">
        <v>388</v>
      </c>
      <c r="D224" s="303"/>
      <c r="E224" s="101"/>
      <c r="F224" s="196"/>
      <c r="G224" s="173"/>
      <c r="H224" s="168"/>
    </row>
    <row r="225" spans="1:8" ht="14.25" x14ac:dyDescent="0.2">
      <c r="A225" s="10"/>
      <c r="D225" s="303"/>
      <c r="E225" s="101"/>
      <c r="F225" s="196"/>
      <c r="G225" s="173"/>
      <c r="H225" s="168"/>
    </row>
    <row r="226" spans="1:8" ht="28.5" x14ac:dyDescent="0.2">
      <c r="A226" s="10"/>
      <c r="B226" s="7" t="s">
        <v>386</v>
      </c>
      <c r="D226" s="303"/>
      <c r="E226" s="101"/>
      <c r="F226" s="196"/>
      <c r="G226" s="173"/>
      <c r="H226" s="168"/>
    </row>
    <row r="227" spans="1:8" ht="14.25" x14ac:dyDescent="0.2">
      <c r="A227" s="10"/>
      <c r="D227" s="303"/>
      <c r="E227" s="101"/>
      <c r="F227" s="196"/>
      <c r="G227" s="173"/>
      <c r="H227" s="173"/>
    </row>
    <row r="228" spans="1:8" ht="28.5" x14ac:dyDescent="0.2">
      <c r="A228" s="10"/>
      <c r="B228" s="18" t="s">
        <v>311</v>
      </c>
      <c r="D228" s="303"/>
      <c r="E228" s="101"/>
      <c r="F228" s="196"/>
      <c r="G228" s="173"/>
      <c r="H228" s="173"/>
    </row>
    <row r="229" spans="1:8" ht="14.25" x14ac:dyDescent="0.2">
      <c r="A229" s="10"/>
      <c r="B229" s="18"/>
      <c r="D229" s="303"/>
      <c r="E229" s="101"/>
      <c r="F229" s="196"/>
      <c r="G229" s="173"/>
      <c r="H229" s="173"/>
    </row>
    <row r="230" spans="1:8" ht="14.25" x14ac:dyDescent="0.2">
      <c r="A230" s="10"/>
      <c r="B230" s="7" t="s">
        <v>312</v>
      </c>
      <c r="D230" s="303"/>
      <c r="E230" s="101"/>
      <c r="F230" s="196"/>
      <c r="G230" s="173"/>
      <c r="H230" s="173"/>
    </row>
    <row r="231" spans="1:8" ht="16.5" x14ac:dyDescent="0.2">
      <c r="A231" s="10"/>
      <c r="B231" s="8" t="s">
        <v>9</v>
      </c>
      <c r="D231" s="306">
        <v>30</v>
      </c>
      <c r="E231" s="101"/>
      <c r="F231" s="311"/>
      <c r="G231" s="173"/>
      <c r="H231" s="312">
        <f>D231*F231</f>
        <v>0</v>
      </c>
    </row>
    <row r="232" spans="1:8" ht="14.25" x14ac:dyDescent="0.2">
      <c r="A232" s="10"/>
      <c r="B232" s="67"/>
      <c r="C232" s="90"/>
      <c r="D232" s="212"/>
      <c r="E232" s="90"/>
      <c r="F232" s="151"/>
      <c r="G232" s="123"/>
      <c r="H232" s="119"/>
    </row>
    <row r="233" spans="1:8" ht="45" x14ac:dyDescent="0.2">
      <c r="A233" s="10"/>
      <c r="B233" s="309" t="s">
        <v>389</v>
      </c>
      <c r="C233" s="90"/>
      <c r="D233" s="212"/>
      <c r="E233" s="90"/>
      <c r="F233" s="151"/>
      <c r="G233" s="123"/>
      <c r="H233" s="119"/>
    </row>
    <row r="234" spans="1:8" ht="14.25" x14ac:dyDescent="0.2">
      <c r="A234" s="10"/>
      <c r="B234" s="67"/>
      <c r="C234" s="90"/>
      <c r="D234" s="212"/>
      <c r="E234" s="90"/>
      <c r="F234" s="151"/>
      <c r="G234" s="123"/>
      <c r="H234" s="119"/>
    </row>
    <row r="235" spans="1:8" ht="14.25" x14ac:dyDescent="0.2">
      <c r="A235" s="10"/>
      <c r="B235" s="38" t="s">
        <v>387</v>
      </c>
      <c r="C235" s="90"/>
      <c r="D235" s="212"/>
      <c r="E235" s="90"/>
      <c r="F235" s="151"/>
      <c r="G235" s="123"/>
      <c r="H235" s="119"/>
    </row>
    <row r="236" spans="1:8" ht="16.5" x14ac:dyDescent="0.2">
      <c r="A236" s="10"/>
      <c r="B236" s="8" t="s">
        <v>9</v>
      </c>
      <c r="D236" s="306">
        <v>350</v>
      </c>
      <c r="E236" s="101"/>
      <c r="F236" s="311"/>
      <c r="G236" s="173"/>
      <c r="H236" s="312">
        <f>D236*F236</f>
        <v>0</v>
      </c>
    </row>
    <row r="237" spans="1:8" ht="14.25" x14ac:dyDescent="0.2">
      <c r="A237" s="10"/>
      <c r="B237" s="67"/>
      <c r="C237" s="90"/>
      <c r="D237" s="212"/>
      <c r="E237" s="90"/>
      <c r="F237" s="151"/>
      <c r="G237" s="123"/>
      <c r="H237" s="119"/>
    </row>
    <row r="238" spans="1:8" ht="14.25" x14ac:dyDescent="0.2">
      <c r="A238" s="10"/>
      <c r="B238" s="67"/>
      <c r="C238" s="90"/>
      <c r="D238" s="212"/>
      <c r="E238" s="90"/>
      <c r="F238" s="151"/>
      <c r="G238" s="123"/>
      <c r="H238" s="119"/>
    </row>
    <row r="239" spans="1:8" x14ac:dyDescent="0.2">
      <c r="A239" s="10"/>
      <c r="B239" s="309" t="s">
        <v>390</v>
      </c>
      <c r="D239" s="285"/>
      <c r="F239" s="151"/>
      <c r="G239" s="115"/>
    </row>
    <row r="240" spans="1:8" ht="14.25" x14ac:dyDescent="0.2">
      <c r="A240" s="10"/>
      <c r="B240" s="67"/>
      <c r="D240" s="285"/>
      <c r="F240" s="151"/>
      <c r="G240" s="115"/>
    </row>
    <row r="241" spans="1:8" ht="33" customHeight="1" x14ac:dyDescent="0.2">
      <c r="A241" s="10"/>
      <c r="B241" s="67" t="s">
        <v>391</v>
      </c>
      <c r="D241" s="279"/>
    </row>
    <row r="242" spans="1:8" ht="14.25" x14ac:dyDescent="0.2">
      <c r="A242" s="10"/>
      <c r="B242" s="67"/>
      <c r="D242" s="279"/>
    </row>
    <row r="243" spans="1:8" ht="14.25" x14ac:dyDescent="0.2">
      <c r="A243" s="10"/>
      <c r="B243" s="67" t="s">
        <v>4</v>
      </c>
      <c r="D243" s="279"/>
    </row>
    <row r="244" spans="1:8" ht="14.25" x14ac:dyDescent="0.2">
      <c r="A244" s="10"/>
      <c r="B244" s="67" t="s">
        <v>1</v>
      </c>
      <c r="C244" s="106"/>
      <c r="D244" s="208">
        <v>6</v>
      </c>
      <c r="F244" s="179"/>
      <c r="H244" s="118">
        <f>D244*F244</f>
        <v>0</v>
      </c>
    </row>
    <row r="245" spans="1:8" ht="14.25" x14ac:dyDescent="0.2">
      <c r="A245" s="10"/>
      <c r="B245" s="67"/>
      <c r="C245" s="106"/>
      <c r="D245" s="211"/>
    </row>
    <row r="246" spans="1:8" ht="14.25" x14ac:dyDescent="0.2">
      <c r="A246" s="10"/>
      <c r="B246" s="67" t="s">
        <v>392</v>
      </c>
      <c r="C246" s="106"/>
      <c r="D246" s="211"/>
    </row>
    <row r="247" spans="1:8" ht="14.25" x14ac:dyDescent="0.2">
      <c r="A247" s="10"/>
      <c r="B247" s="67"/>
      <c r="C247" s="106"/>
      <c r="D247" s="211"/>
    </row>
    <row r="248" spans="1:8" ht="14.25" x14ac:dyDescent="0.2">
      <c r="A248" s="10"/>
      <c r="B248" s="67" t="s">
        <v>4</v>
      </c>
    </row>
    <row r="249" spans="1:8" ht="14.25" x14ac:dyDescent="0.2">
      <c r="A249" s="10"/>
      <c r="B249" s="9" t="s">
        <v>1</v>
      </c>
      <c r="C249" s="106"/>
      <c r="D249" s="208">
        <v>6</v>
      </c>
      <c r="F249" s="179"/>
      <c r="H249" s="118">
        <f>D249*F249</f>
        <v>0</v>
      </c>
    </row>
    <row r="250" spans="1:8" ht="14.25" x14ac:dyDescent="0.2">
      <c r="A250" s="10"/>
      <c r="C250" s="106"/>
    </row>
    <row r="251" spans="1:8" ht="28.5" x14ac:dyDescent="0.2">
      <c r="A251" s="10"/>
      <c r="B251" s="7" t="s">
        <v>393</v>
      </c>
      <c r="C251" s="106"/>
    </row>
    <row r="252" spans="1:8" ht="14.25" x14ac:dyDescent="0.2">
      <c r="A252" s="10"/>
      <c r="C252" s="106"/>
    </row>
    <row r="253" spans="1:8" ht="14.25" x14ac:dyDescent="0.2">
      <c r="A253" s="10"/>
      <c r="B253" s="7" t="s">
        <v>4</v>
      </c>
    </row>
    <row r="254" spans="1:8" ht="14.25" x14ac:dyDescent="0.2">
      <c r="A254" s="10"/>
      <c r="B254" s="9" t="s">
        <v>1</v>
      </c>
      <c r="C254" s="106"/>
      <c r="D254" s="208">
        <v>6</v>
      </c>
      <c r="F254" s="179"/>
      <c r="H254" s="118">
        <f>D254*F254</f>
        <v>0</v>
      </c>
    </row>
    <row r="255" spans="1:8" x14ac:dyDescent="0.2">
      <c r="B255" s="9"/>
      <c r="C255" s="106"/>
      <c r="F255" s="151"/>
      <c r="H255" s="119"/>
    </row>
    <row r="256" spans="1:8" x14ac:dyDescent="0.2">
      <c r="A256" s="13"/>
      <c r="B256" s="14"/>
      <c r="C256" s="104"/>
      <c r="D256" s="213"/>
      <c r="E256" s="124"/>
      <c r="F256" s="186"/>
      <c r="G256" s="125"/>
      <c r="H256" s="126"/>
    </row>
    <row r="257" spans="1:8" x14ac:dyDescent="0.2">
      <c r="A257" s="2" t="s">
        <v>173</v>
      </c>
      <c r="B257" s="313" t="s">
        <v>313</v>
      </c>
      <c r="C257" s="100"/>
      <c r="D257" s="204"/>
      <c r="E257" s="111"/>
      <c r="F257" s="151"/>
      <c r="G257" s="122"/>
      <c r="H257" s="322">
        <f>SUM(H208:H255)</f>
        <v>0</v>
      </c>
    </row>
    <row r="258" spans="1:8" x14ac:dyDescent="0.2">
      <c r="A258" s="16"/>
      <c r="B258" s="17"/>
      <c r="C258" s="105"/>
      <c r="D258" s="214"/>
      <c r="E258" s="127"/>
      <c r="F258" s="179"/>
      <c r="G258" s="122"/>
      <c r="H258" s="118"/>
    </row>
    <row r="259" spans="1:8" x14ac:dyDescent="0.2">
      <c r="B259" s="23"/>
      <c r="C259" s="100"/>
      <c r="D259" s="204"/>
      <c r="E259" s="111"/>
      <c r="F259" s="151"/>
      <c r="G259" s="123"/>
      <c r="H259" s="119"/>
    </row>
    <row r="260" spans="1:8" x14ac:dyDescent="0.25">
      <c r="A260" s="2" t="s">
        <v>176</v>
      </c>
      <c r="B260" s="24" t="s">
        <v>12</v>
      </c>
      <c r="C260" s="100"/>
      <c r="D260" s="204"/>
      <c r="E260" s="111"/>
      <c r="F260" s="151"/>
      <c r="G260" s="120"/>
      <c r="H260" s="120"/>
    </row>
    <row r="261" spans="1:8" x14ac:dyDescent="0.2">
      <c r="B261" s="25"/>
      <c r="C261" s="100"/>
      <c r="D261" s="204"/>
      <c r="E261" s="111"/>
      <c r="F261" s="151"/>
      <c r="G261" s="120"/>
      <c r="H261" s="120"/>
    </row>
    <row r="262" spans="1:8" x14ac:dyDescent="0.25">
      <c r="B262" s="26" t="s">
        <v>13</v>
      </c>
      <c r="C262" s="100"/>
      <c r="D262" s="204"/>
      <c r="E262" s="111"/>
      <c r="F262" s="151"/>
      <c r="G262" s="120"/>
      <c r="H262" s="120"/>
    </row>
    <row r="263" spans="1:8" x14ac:dyDescent="0.2">
      <c r="B263" s="25"/>
      <c r="C263" s="100"/>
      <c r="D263" s="204"/>
      <c r="E263" s="111"/>
      <c r="F263" s="151"/>
      <c r="G263" s="120"/>
      <c r="H263" s="120"/>
    </row>
    <row r="264" spans="1:8" ht="28.5" x14ac:dyDescent="0.2">
      <c r="B264" s="67" t="s">
        <v>14</v>
      </c>
      <c r="C264" s="100"/>
      <c r="D264" s="204"/>
      <c r="E264" s="111"/>
      <c r="F264" s="151"/>
      <c r="G264" s="120"/>
      <c r="H264" s="120"/>
    </row>
    <row r="265" spans="1:8" x14ac:dyDescent="0.2">
      <c r="B265" s="242"/>
      <c r="C265" s="100"/>
      <c r="D265" s="204"/>
      <c r="E265" s="111"/>
      <c r="F265" s="151"/>
      <c r="G265" s="120"/>
      <c r="H265" s="120"/>
    </row>
    <row r="266" spans="1:8" x14ac:dyDescent="0.2">
      <c r="B266" s="243" t="s">
        <v>15</v>
      </c>
      <c r="C266" s="100"/>
      <c r="D266" s="204"/>
      <c r="E266" s="111"/>
      <c r="F266" s="151"/>
      <c r="G266" s="120"/>
      <c r="H266" s="120"/>
    </row>
    <row r="267" spans="1:8" x14ac:dyDescent="0.2">
      <c r="B267" s="242"/>
      <c r="C267" s="100"/>
      <c r="D267" s="204"/>
      <c r="E267" s="111"/>
      <c r="F267" s="151"/>
      <c r="G267" s="120"/>
      <c r="H267" s="120"/>
    </row>
    <row r="268" spans="1:8" ht="28.5" x14ac:dyDescent="0.2">
      <c r="B268" s="244" t="s">
        <v>16</v>
      </c>
      <c r="C268" s="100"/>
      <c r="D268" s="204"/>
      <c r="E268" s="111"/>
      <c r="F268" s="151"/>
      <c r="G268" s="120"/>
      <c r="H268" s="120"/>
    </row>
    <row r="269" spans="1:8" x14ac:dyDescent="0.2">
      <c r="B269" s="244" t="s">
        <v>17</v>
      </c>
      <c r="C269" s="100"/>
      <c r="D269" s="204"/>
      <c r="E269" s="111"/>
      <c r="F269" s="151"/>
      <c r="G269" s="120"/>
      <c r="H269" s="120"/>
    </row>
    <row r="270" spans="1:8" ht="71.25" x14ac:dyDescent="0.2">
      <c r="B270" s="244" t="s">
        <v>18</v>
      </c>
      <c r="C270" s="100"/>
      <c r="D270" s="204"/>
      <c r="E270" s="111"/>
      <c r="F270" s="151"/>
      <c r="G270" s="120"/>
      <c r="H270" s="120"/>
    </row>
    <row r="271" spans="1:8" ht="33" customHeight="1" x14ac:dyDescent="0.2">
      <c r="B271" s="244" t="s">
        <v>19</v>
      </c>
      <c r="C271" s="100"/>
      <c r="D271" s="204"/>
      <c r="E271" s="111"/>
      <c r="F271" s="151"/>
      <c r="G271" s="120"/>
      <c r="H271" s="120"/>
    </row>
    <row r="272" spans="1:8" x14ac:dyDescent="0.2">
      <c r="B272" s="25"/>
      <c r="C272" s="100"/>
      <c r="D272" s="204"/>
      <c r="E272" s="111"/>
      <c r="F272" s="151"/>
      <c r="G272" s="120"/>
      <c r="H272" s="120"/>
    </row>
    <row r="273" spans="2:8" x14ac:dyDescent="0.25">
      <c r="B273" s="24" t="s">
        <v>20</v>
      </c>
      <c r="C273" s="100"/>
      <c r="D273" s="204"/>
      <c r="E273" s="111"/>
      <c r="F273" s="151"/>
      <c r="G273" s="120"/>
      <c r="H273" s="120"/>
    </row>
    <row r="274" spans="2:8" x14ac:dyDescent="0.2">
      <c r="B274" s="25"/>
      <c r="C274" s="100"/>
      <c r="D274" s="204"/>
      <c r="E274" s="111"/>
      <c r="F274" s="151"/>
      <c r="G274" s="120"/>
      <c r="H274" s="120"/>
    </row>
    <row r="275" spans="2:8" ht="42.75" x14ac:dyDescent="0.2">
      <c r="B275" s="244" t="s">
        <v>21</v>
      </c>
      <c r="C275" s="100"/>
      <c r="D275" s="204"/>
      <c r="E275" s="111"/>
      <c r="F275" s="151"/>
      <c r="G275" s="120"/>
      <c r="H275" s="120"/>
    </row>
    <row r="276" spans="2:8" x14ac:dyDescent="0.2">
      <c r="B276" s="244" t="s">
        <v>17</v>
      </c>
      <c r="C276" s="100"/>
      <c r="D276" s="204"/>
      <c r="E276" s="111"/>
      <c r="F276" s="151"/>
      <c r="G276" s="120"/>
      <c r="H276" s="120"/>
    </row>
    <row r="277" spans="2:8" ht="85.5" x14ac:dyDescent="0.2">
      <c r="B277" s="67" t="s">
        <v>22</v>
      </c>
      <c r="C277" s="100"/>
      <c r="D277" s="204"/>
      <c r="E277" s="111"/>
      <c r="F277" s="151"/>
      <c r="G277" s="120"/>
      <c r="H277" s="120"/>
    </row>
    <row r="278" spans="2:8" x14ac:dyDescent="0.2">
      <c r="B278" s="87"/>
      <c r="C278" s="100"/>
      <c r="D278" s="204"/>
      <c r="E278" s="111"/>
      <c r="F278" s="151"/>
      <c r="G278" s="120"/>
      <c r="H278" s="120"/>
    </row>
    <row r="279" spans="2:8" x14ac:dyDescent="0.2">
      <c r="B279" s="56" t="s">
        <v>23</v>
      </c>
      <c r="C279" s="3"/>
      <c r="D279" s="209"/>
      <c r="E279" s="132"/>
      <c r="F279" s="153"/>
      <c r="G279" s="119"/>
      <c r="H279" s="119"/>
    </row>
    <row r="280" spans="2:8" x14ac:dyDescent="0.2">
      <c r="B280" s="88"/>
      <c r="C280" s="3"/>
      <c r="D280" s="209"/>
      <c r="E280" s="132"/>
      <c r="F280" s="153"/>
      <c r="G280" s="119"/>
      <c r="H280" s="119"/>
    </row>
    <row r="281" spans="2:8" ht="57" x14ac:dyDescent="0.2">
      <c r="B281" s="61" t="s">
        <v>24</v>
      </c>
      <c r="C281" s="3"/>
      <c r="D281" s="209"/>
      <c r="E281" s="132"/>
      <c r="F281" s="153"/>
      <c r="G281" s="119"/>
      <c r="H281" s="119"/>
    </row>
    <row r="282" spans="2:8" x14ac:dyDescent="0.2">
      <c r="B282" s="31" t="s">
        <v>25</v>
      </c>
      <c r="C282" s="3"/>
      <c r="D282" s="209"/>
      <c r="E282" s="132"/>
      <c r="F282" s="153"/>
      <c r="G282" s="119"/>
      <c r="H282" s="119"/>
    </row>
    <row r="283" spans="2:8" ht="28.5" x14ac:dyDescent="0.2">
      <c r="B283" s="31" t="s">
        <v>26</v>
      </c>
      <c r="C283" s="3"/>
      <c r="D283" s="209"/>
      <c r="E283" s="132"/>
      <c r="F283" s="153"/>
      <c r="G283" s="119"/>
      <c r="H283" s="119"/>
    </row>
    <row r="284" spans="2:8" ht="42.75" x14ac:dyDescent="0.2">
      <c r="B284" s="31" t="s">
        <v>27</v>
      </c>
      <c r="C284" s="3"/>
      <c r="D284" s="209"/>
      <c r="E284" s="132"/>
      <c r="F284" s="153"/>
      <c r="G284" s="119"/>
      <c r="H284" s="119"/>
    </row>
    <row r="285" spans="2:8" ht="28.5" x14ac:dyDescent="0.2">
      <c r="B285" s="31" t="s">
        <v>28</v>
      </c>
      <c r="C285" s="3"/>
      <c r="D285" s="209"/>
      <c r="E285" s="132"/>
      <c r="F285" s="153"/>
      <c r="G285" s="119"/>
      <c r="H285" s="119"/>
    </row>
    <row r="287" spans="2:8" x14ac:dyDescent="0.2">
      <c r="B287" s="5" t="s">
        <v>424</v>
      </c>
    </row>
    <row r="289" spans="2:2" x14ac:dyDescent="0.2">
      <c r="B289" s="7" t="s">
        <v>29</v>
      </c>
    </row>
    <row r="291" spans="2:2" ht="28.5" x14ac:dyDescent="0.2">
      <c r="B291" s="7" t="s">
        <v>30</v>
      </c>
    </row>
    <row r="293" spans="2:2" ht="85.5" x14ac:dyDescent="0.2">
      <c r="B293" s="7" t="s">
        <v>31</v>
      </c>
    </row>
    <row r="295" spans="2:2" ht="71.25" x14ac:dyDescent="0.2">
      <c r="B295" s="23" t="s">
        <v>107</v>
      </c>
    </row>
    <row r="296" spans="2:2" x14ac:dyDescent="0.2">
      <c r="B296" s="21"/>
    </row>
    <row r="297" spans="2:2" ht="75" x14ac:dyDescent="0.2">
      <c r="B297" s="15" t="s">
        <v>108</v>
      </c>
    </row>
    <row r="298" spans="2:2" x14ac:dyDescent="0.2">
      <c r="B298" s="32"/>
    </row>
    <row r="299" spans="2:2" ht="35.25" customHeight="1" x14ac:dyDescent="0.2">
      <c r="B299" s="15" t="s">
        <v>32</v>
      </c>
    </row>
    <row r="300" spans="2:2" x14ac:dyDescent="0.25">
      <c r="B300" s="30"/>
    </row>
    <row r="301" spans="2:2" ht="28.5" x14ac:dyDescent="0.2">
      <c r="B301" s="7" t="s">
        <v>33</v>
      </c>
    </row>
    <row r="303" spans="2:2" x14ac:dyDescent="0.2">
      <c r="B303" s="7" t="s">
        <v>34</v>
      </c>
    </row>
    <row r="304" spans="2:2" x14ac:dyDescent="0.2">
      <c r="B304" s="21" t="s">
        <v>209</v>
      </c>
    </row>
    <row r="305" spans="2:8" ht="16.5" x14ac:dyDescent="0.2">
      <c r="B305" s="8" t="s">
        <v>11</v>
      </c>
      <c r="D305" s="208">
        <v>753.78</v>
      </c>
      <c r="F305" s="180"/>
      <c r="G305" s="129"/>
      <c r="H305" s="118">
        <f>D305*F305</f>
        <v>0</v>
      </c>
    </row>
    <row r="306" spans="2:8" x14ac:dyDescent="0.2">
      <c r="B306" s="8"/>
      <c r="F306" s="188"/>
      <c r="G306" s="129"/>
      <c r="H306" s="119"/>
    </row>
    <row r="307" spans="2:8" x14ac:dyDescent="0.2">
      <c r="B307" s="5" t="s">
        <v>347</v>
      </c>
    </row>
    <row r="309" spans="2:8" ht="42.75" x14ac:dyDescent="0.2">
      <c r="B309" s="7" t="s">
        <v>35</v>
      </c>
    </row>
    <row r="311" spans="2:8" ht="28.5" x14ac:dyDescent="0.2">
      <c r="B311" s="7" t="s">
        <v>36</v>
      </c>
    </row>
    <row r="313" spans="2:8" x14ac:dyDescent="0.2">
      <c r="B313" s="7" t="s">
        <v>34</v>
      </c>
    </row>
    <row r="315" spans="2:8" x14ac:dyDescent="0.2">
      <c r="B315" s="21" t="s">
        <v>210</v>
      </c>
      <c r="C315" s="106"/>
      <c r="D315" s="211"/>
      <c r="E315" s="128"/>
      <c r="F315" s="187"/>
      <c r="G315" s="129"/>
      <c r="H315" s="130"/>
    </row>
    <row r="316" spans="2:8" ht="16.5" x14ac:dyDescent="0.2">
      <c r="B316" s="8" t="s">
        <v>11</v>
      </c>
      <c r="C316" s="106"/>
      <c r="D316" s="215">
        <v>22.61</v>
      </c>
      <c r="E316" s="128"/>
      <c r="F316" s="180"/>
      <c r="G316" s="129"/>
      <c r="H316" s="118">
        <f>D316*F316</f>
        <v>0</v>
      </c>
    </row>
    <row r="317" spans="2:8" x14ac:dyDescent="0.2">
      <c r="B317" s="21"/>
      <c r="C317" s="106"/>
      <c r="D317" s="211"/>
      <c r="E317" s="128"/>
      <c r="F317" s="187"/>
      <c r="G317" s="129"/>
      <c r="H317" s="130"/>
    </row>
    <row r="318" spans="2:8" x14ac:dyDescent="0.2">
      <c r="B318" s="5" t="s">
        <v>215</v>
      </c>
      <c r="F318" s="151"/>
      <c r="H318" s="119"/>
    </row>
    <row r="319" spans="2:8" x14ac:dyDescent="0.2">
      <c r="B319" s="9"/>
      <c r="F319" s="151"/>
      <c r="H319" s="119"/>
    </row>
    <row r="320" spans="2:8" ht="57" x14ac:dyDescent="0.2">
      <c r="B320" s="7" t="s">
        <v>37</v>
      </c>
      <c r="F320" s="151"/>
      <c r="H320" s="119"/>
    </row>
    <row r="321" spans="2:8" x14ac:dyDescent="0.2">
      <c r="F321" s="151"/>
      <c r="H321" s="119"/>
    </row>
    <row r="322" spans="2:8" x14ac:dyDescent="0.2">
      <c r="B322" s="7" t="s">
        <v>34</v>
      </c>
    </row>
    <row r="323" spans="2:8" x14ac:dyDescent="0.2">
      <c r="B323" s="7" t="s">
        <v>348</v>
      </c>
      <c r="F323" s="151"/>
      <c r="H323" s="119"/>
    </row>
    <row r="324" spans="2:8" ht="16.5" x14ac:dyDescent="0.2">
      <c r="B324" s="9" t="s">
        <v>11</v>
      </c>
      <c r="D324" s="215">
        <v>7</v>
      </c>
      <c r="E324" s="128"/>
      <c r="F324" s="180"/>
      <c r="G324" s="129"/>
      <c r="H324" s="118">
        <f>D324*F324</f>
        <v>0</v>
      </c>
    </row>
    <row r="325" spans="2:8" x14ac:dyDescent="0.2">
      <c r="B325" s="7" t="s">
        <v>239</v>
      </c>
      <c r="F325" s="151"/>
      <c r="H325" s="119"/>
    </row>
    <row r="326" spans="2:8" ht="16.5" x14ac:dyDescent="0.2">
      <c r="B326" s="9" t="s">
        <v>11</v>
      </c>
      <c r="D326" s="215">
        <v>20</v>
      </c>
      <c r="E326" s="128"/>
      <c r="F326" s="180"/>
      <c r="G326" s="129"/>
      <c r="H326" s="118">
        <f>D326*F326</f>
        <v>0</v>
      </c>
    </row>
    <row r="327" spans="2:8" x14ac:dyDescent="0.2">
      <c r="B327" s="9"/>
      <c r="D327" s="215"/>
      <c r="E327" s="128"/>
      <c r="F327" s="188"/>
      <c r="G327" s="129"/>
      <c r="H327" s="131"/>
    </row>
    <row r="328" spans="2:8" x14ac:dyDescent="0.2">
      <c r="B328" s="5" t="s">
        <v>211</v>
      </c>
    </row>
    <row r="329" spans="2:8" x14ac:dyDescent="0.2">
      <c r="B329" s="5"/>
    </row>
    <row r="330" spans="2:8" ht="28.5" x14ac:dyDescent="0.2">
      <c r="B330" s="7" t="s">
        <v>109</v>
      </c>
    </row>
    <row r="332" spans="2:8" ht="57" x14ac:dyDescent="0.2">
      <c r="B332" s="7" t="s">
        <v>131</v>
      </c>
    </row>
    <row r="334" spans="2:8" ht="28.5" x14ac:dyDescent="0.2">
      <c r="B334" s="7" t="s">
        <v>124</v>
      </c>
    </row>
    <row r="335" spans="2:8" x14ac:dyDescent="0.2">
      <c r="B335" s="206"/>
    </row>
    <row r="336" spans="2:8" ht="16.5" x14ac:dyDescent="0.2">
      <c r="B336" s="33" t="s">
        <v>38</v>
      </c>
      <c r="D336" s="208">
        <v>418.76</v>
      </c>
      <c r="F336" s="179"/>
      <c r="H336" s="118">
        <f>D336*F336</f>
        <v>0</v>
      </c>
    </row>
    <row r="337" spans="2:8" ht="16.5" x14ac:dyDescent="0.2">
      <c r="B337" s="33"/>
      <c r="F337" s="151"/>
      <c r="H337" s="119"/>
    </row>
    <row r="338" spans="2:8" ht="30" x14ac:dyDescent="0.25">
      <c r="B338" s="30" t="s">
        <v>315</v>
      </c>
      <c r="C338" s="6"/>
      <c r="D338" s="207"/>
      <c r="E338" s="90"/>
      <c r="F338" s="153"/>
      <c r="G338" s="117"/>
      <c r="H338" s="119"/>
    </row>
    <row r="339" spans="2:8" x14ac:dyDescent="0.2">
      <c r="B339" s="31"/>
      <c r="C339" s="6"/>
      <c r="D339" s="207"/>
      <c r="E339" s="90"/>
      <c r="F339" s="153"/>
      <c r="G339" s="117"/>
      <c r="H339" s="119"/>
    </row>
    <row r="340" spans="2:8" ht="57" x14ac:dyDescent="0.2">
      <c r="B340" s="31" t="s">
        <v>241</v>
      </c>
      <c r="C340" s="6"/>
      <c r="D340" s="207"/>
      <c r="E340" s="90"/>
      <c r="F340" s="153"/>
      <c r="G340" s="117"/>
      <c r="H340" s="119"/>
    </row>
    <row r="341" spans="2:8" x14ac:dyDescent="0.2">
      <c r="B341" s="31"/>
      <c r="C341" s="6"/>
      <c r="D341" s="207"/>
      <c r="E341" s="90"/>
      <c r="F341" s="153"/>
      <c r="G341" s="117"/>
      <c r="H341" s="119"/>
    </row>
    <row r="342" spans="2:8" ht="42.75" x14ac:dyDescent="0.2">
      <c r="B342" s="31" t="s">
        <v>125</v>
      </c>
      <c r="C342" s="6"/>
      <c r="D342" s="207"/>
      <c r="E342" s="90"/>
      <c r="F342" s="153"/>
      <c r="G342" s="117"/>
      <c r="H342" s="119"/>
    </row>
    <row r="343" spans="2:8" x14ac:dyDescent="0.2">
      <c r="B343" s="31"/>
      <c r="C343" s="6"/>
      <c r="D343" s="207"/>
      <c r="E343" s="90"/>
      <c r="F343" s="153"/>
      <c r="G343" s="117"/>
      <c r="H343" s="119"/>
    </row>
    <row r="344" spans="2:8" ht="16.5" x14ac:dyDescent="0.2">
      <c r="B344" s="31" t="s">
        <v>39</v>
      </c>
      <c r="C344" s="6"/>
      <c r="D344" s="207"/>
      <c r="E344" s="90"/>
      <c r="F344" s="153"/>
      <c r="G344" s="117"/>
      <c r="H344" s="119"/>
    </row>
    <row r="345" spans="2:8" ht="16.5" x14ac:dyDescent="0.2">
      <c r="B345" s="9" t="s">
        <v>11</v>
      </c>
      <c r="D345" s="208">
        <v>41.88</v>
      </c>
      <c r="F345" s="179"/>
      <c r="H345" s="118">
        <f>D345*F345</f>
        <v>0</v>
      </c>
    </row>
    <row r="346" spans="2:8" x14ac:dyDescent="0.2">
      <c r="B346" s="23"/>
      <c r="C346" s="100"/>
      <c r="D346" s="204"/>
      <c r="E346" s="111"/>
      <c r="F346" s="151"/>
      <c r="G346" s="123"/>
      <c r="H346" s="119"/>
    </row>
    <row r="347" spans="2:8" ht="45" x14ac:dyDescent="0.25">
      <c r="B347" s="28" t="s">
        <v>316</v>
      </c>
      <c r="F347" s="151"/>
      <c r="H347" s="119"/>
    </row>
    <row r="348" spans="2:8" x14ac:dyDescent="0.2">
      <c r="B348" s="9"/>
      <c r="F348" s="151"/>
      <c r="H348" s="119"/>
    </row>
    <row r="349" spans="2:8" ht="71.25" x14ac:dyDescent="0.2">
      <c r="B349" s="35" t="s">
        <v>240</v>
      </c>
      <c r="C349" s="6"/>
      <c r="D349" s="207"/>
      <c r="E349" s="90"/>
      <c r="F349" s="153"/>
      <c r="G349" s="117"/>
      <c r="H349" s="119"/>
    </row>
    <row r="350" spans="2:8" x14ac:dyDescent="0.2">
      <c r="B350" s="35"/>
      <c r="C350" s="6"/>
      <c r="D350" s="207"/>
      <c r="E350" s="90"/>
      <c r="F350" s="153"/>
      <c r="G350" s="117"/>
      <c r="H350" s="119"/>
    </row>
    <row r="351" spans="2:8" ht="28.5" x14ac:dyDescent="0.2">
      <c r="B351" s="35" t="s">
        <v>126</v>
      </c>
      <c r="C351" s="6"/>
      <c r="D351" s="207"/>
      <c r="E351" s="90"/>
      <c r="F351" s="153"/>
      <c r="G351" s="117"/>
      <c r="H351" s="119"/>
    </row>
    <row r="352" spans="2:8" x14ac:dyDescent="0.2">
      <c r="B352" s="35"/>
      <c r="C352" s="6"/>
      <c r="D352" s="207"/>
      <c r="E352" s="90"/>
      <c r="F352" s="153"/>
      <c r="G352" s="117"/>
      <c r="H352" s="119"/>
    </row>
    <row r="353" spans="2:8" ht="16.5" x14ac:dyDescent="0.2">
      <c r="B353" s="31" t="s">
        <v>127</v>
      </c>
      <c r="C353" s="6"/>
      <c r="D353" s="207"/>
      <c r="E353" s="90"/>
      <c r="F353" s="153"/>
      <c r="G353" s="117"/>
      <c r="H353" s="119"/>
    </row>
    <row r="354" spans="2:8" ht="16.5" x14ac:dyDescent="0.2">
      <c r="B354" s="9" t="s">
        <v>11</v>
      </c>
      <c r="D354" s="208">
        <v>170</v>
      </c>
      <c r="F354" s="179"/>
      <c r="H354" s="118">
        <f>D354*F354</f>
        <v>0</v>
      </c>
    </row>
    <row r="355" spans="2:8" x14ac:dyDescent="0.2">
      <c r="B355" s="31"/>
      <c r="C355" s="6"/>
      <c r="D355" s="207"/>
      <c r="E355" s="90"/>
      <c r="F355" s="153"/>
      <c r="G355" s="117"/>
      <c r="H355" s="119"/>
    </row>
    <row r="356" spans="2:8" x14ac:dyDescent="0.2">
      <c r="B356" s="23"/>
      <c r="C356" s="100"/>
      <c r="D356" s="204"/>
      <c r="E356" s="111"/>
      <c r="F356" s="151"/>
      <c r="G356" s="123"/>
      <c r="H356" s="119"/>
    </row>
    <row r="357" spans="2:8" ht="45" x14ac:dyDescent="0.2">
      <c r="B357" s="157" t="s">
        <v>317</v>
      </c>
      <c r="C357" s="97"/>
      <c r="D357" s="215"/>
      <c r="E357" s="90"/>
      <c r="F357" s="153"/>
      <c r="G357" s="117"/>
      <c r="H357" s="119"/>
    </row>
    <row r="358" spans="2:8" x14ac:dyDescent="0.2">
      <c r="B358" s="157"/>
      <c r="C358" s="97"/>
      <c r="D358" s="215"/>
      <c r="E358" s="90"/>
      <c r="F358" s="153"/>
      <c r="G358" s="117"/>
      <c r="H358" s="119"/>
    </row>
    <row r="359" spans="2:8" ht="85.5" x14ac:dyDescent="0.2">
      <c r="B359" s="7" t="s">
        <v>318</v>
      </c>
      <c r="C359" s="97"/>
      <c r="D359" s="215"/>
      <c r="E359" s="90"/>
      <c r="F359" s="153"/>
      <c r="G359" s="117"/>
      <c r="H359" s="119"/>
    </row>
    <row r="360" spans="2:8" x14ac:dyDescent="0.2">
      <c r="B360" s="35"/>
      <c r="C360" s="97"/>
      <c r="D360" s="215"/>
      <c r="E360" s="90"/>
      <c r="F360" s="153"/>
      <c r="G360" s="117"/>
      <c r="H360" s="119"/>
    </row>
    <row r="361" spans="2:8" ht="28.5" x14ac:dyDescent="0.2">
      <c r="B361" s="35" t="s">
        <v>126</v>
      </c>
      <c r="C361" s="97"/>
      <c r="D361" s="215"/>
      <c r="E361" s="90"/>
      <c r="F361" s="153"/>
      <c r="G361" s="117"/>
      <c r="H361" s="119"/>
    </row>
    <row r="362" spans="2:8" x14ac:dyDescent="0.2">
      <c r="B362" s="35"/>
      <c r="C362" s="106"/>
      <c r="D362" s="211"/>
      <c r="F362" s="151"/>
      <c r="H362" s="119"/>
    </row>
    <row r="363" spans="2:8" x14ac:dyDescent="0.2">
      <c r="B363" s="7" t="s">
        <v>118</v>
      </c>
      <c r="C363" s="97"/>
      <c r="D363" s="215"/>
      <c r="E363" s="90"/>
      <c r="F363" s="153"/>
      <c r="G363" s="117"/>
      <c r="H363" s="119"/>
    </row>
    <row r="364" spans="2:8" ht="16.5" x14ac:dyDescent="0.2">
      <c r="B364" s="22" t="s">
        <v>11</v>
      </c>
      <c r="C364" s="106"/>
      <c r="D364" s="211">
        <v>72</v>
      </c>
      <c r="F364" s="180"/>
      <c r="H364" s="118">
        <f>D364*F364</f>
        <v>0</v>
      </c>
    </row>
    <row r="365" spans="2:8" x14ac:dyDescent="0.2">
      <c r="B365" s="23"/>
      <c r="C365" s="100"/>
      <c r="D365" s="204"/>
      <c r="E365" s="111"/>
      <c r="F365" s="151"/>
      <c r="G365" s="123"/>
      <c r="H365" s="119"/>
    </row>
    <row r="366" spans="2:8" ht="30" x14ac:dyDescent="0.2">
      <c r="B366" s="157" t="s">
        <v>319</v>
      </c>
      <c r="C366" s="97"/>
      <c r="D366" s="215"/>
      <c r="E366" s="90"/>
      <c r="F366" s="153"/>
      <c r="G366" s="117"/>
      <c r="H366" s="119"/>
    </row>
    <row r="367" spans="2:8" x14ac:dyDescent="0.2">
      <c r="B367" s="157"/>
      <c r="C367" s="97"/>
      <c r="D367" s="215"/>
      <c r="E367" s="90"/>
      <c r="F367" s="153"/>
      <c r="G367" s="117"/>
      <c r="H367" s="119"/>
    </row>
    <row r="368" spans="2:8" ht="28.5" x14ac:dyDescent="0.2">
      <c r="B368" s="227" t="s">
        <v>206</v>
      </c>
      <c r="C368" s="97"/>
      <c r="D368" s="215"/>
      <c r="E368" s="90"/>
      <c r="F368" s="153"/>
      <c r="G368" s="117"/>
      <c r="H368" s="119"/>
    </row>
    <row r="369" spans="2:8" ht="28.5" x14ac:dyDescent="0.2">
      <c r="B369" s="35" t="s">
        <v>126</v>
      </c>
      <c r="C369" s="97"/>
      <c r="D369" s="215"/>
      <c r="E369" s="90"/>
      <c r="F369" s="153"/>
      <c r="G369" s="117"/>
      <c r="H369" s="119"/>
    </row>
    <row r="370" spans="2:8" x14ac:dyDescent="0.2">
      <c r="B370" s="35"/>
      <c r="C370" s="106"/>
      <c r="D370" s="211"/>
      <c r="F370" s="151"/>
      <c r="H370" s="119"/>
    </row>
    <row r="371" spans="2:8" x14ac:dyDescent="0.2">
      <c r="B371" s="7" t="s">
        <v>118</v>
      </c>
      <c r="C371" s="97"/>
      <c r="D371" s="215"/>
      <c r="E371" s="90"/>
      <c r="F371" s="153"/>
      <c r="G371" s="117"/>
      <c r="H371" s="119"/>
    </row>
    <row r="372" spans="2:8" ht="16.5" x14ac:dyDescent="0.2">
      <c r="B372" s="22" t="s">
        <v>11</v>
      </c>
      <c r="C372" s="106"/>
      <c r="D372" s="211">
        <v>430.52</v>
      </c>
      <c r="F372" s="180"/>
      <c r="H372" s="118">
        <f>D372*F372</f>
        <v>0</v>
      </c>
    </row>
    <row r="373" spans="2:8" x14ac:dyDescent="0.2">
      <c r="B373" s="22"/>
      <c r="C373" s="106"/>
      <c r="D373" s="211"/>
      <c r="F373" s="188"/>
      <c r="H373" s="119"/>
    </row>
    <row r="374" spans="2:8" x14ac:dyDescent="0.2">
      <c r="B374" s="15" t="s">
        <v>320</v>
      </c>
      <c r="C374" s="100"/>
      <c r="D374" s="204"/>
      <c r="E374" s="111"/>
      <c r="F374" s="151"/>
      <c r="G374" s="123"/>
      <c r="H374" s="119"/>
    </row>
    <row r="375" spans="2:8" x14ac:dyDescent="0.2">
      <c r="B375" s="23"/>
      <c r="C375" s="100"/>
      <c r="D375" s="204"/>
      <c r="E375" s="111"/>
      <c r="F375" s="151"/>
      <c r="G375" s="123"/>
      <c r="H375" s="119"/>
    </row>
    <row r="376" spans="2:8" ht="42.75" x14ac:dyDescent="0.2">
      <c r="B376" s="23" t="s">
        <v>321</v>
      </c>
      <c r="C376" s="100"/>
      <c r="D376" s="204"/>
      <c r="E376" s="111"/>
      <c r="F376" s="151"/>
      <c r="G376" s="123"/>
      <c r="H376" s="119"/>
    </row>
    <row r="377" spans="2:8" x14ac:dyDescent="0.2">
      <c r="B377" s="23"/>
      <c r="C377" s="100"/>
      <c r="D377" s="204"/>
      <c r="E377" s="111"/>
      <c r="F377" s="151"/>
      <c r="G377" s="123"/>
      <c r="H377" s="119"/>
    </row>
    <row r="378" spans="2:8" x14ac:dyDescent="0.2">
      <c r="B378" s="7" t="s">
        <v>322</v>
      </c>
      <c r="C378" s="100"/>
      <c r="D378" s="204"/>
      <c r="E378" s="111"/>
      <c r="F378" s="151"/>
      <c r="G378" s="123"/>
      <c r="H378" s="119"/>
    </row>
    <row r="379" spans="2:8" x14ac:dyDescent="0.2">
      <c r="B379" s="22" t="s">
        <v>323</v>
      </c>
      <c r="C379" s="106"/>
      <c r="D379" s="211">
        <v>697.94</v>
      </c>
      <c r="F379" s="180"/>
      <c r="H379" s="118">
        <f>D379*F379</f>
        <v>0</v>
      </c>
    </row>
    <row r="380" spans="2:8" x14ac:dyDescent="0.2">
      <c r="B380" s="23"/>
      <c r="C380" s="100"/>
      <c r="D380" s="204"/>
      <c r="E380" s="111"/>
      <c r="F380" s="151"/>
      <c r="G380" s="123"/>
      <c r="H380" s="119"/>
    </row>
    <row r="382" spans="2:8" x14ac:dyDescent="0.2">
      <c r="B382" s="5" t="s">
        <v>324</v>
      </c>
    </row>
    <row r="384" spans="2:8" ht="57" x14ac:dyDescent="0.2">
      <c r="B384" s="23" t="s">
        <v>201</v>
      </c>
    </row>
    <row r="386" spans="1:8" x14ac:dyDescent="0.2">
      <c r="B386" s="7" t="s">
        <v>40</v>
      </c>
    </row>
    <row r="388" spans="1:8" x14ac:dyDescent="0.2">
      <c r="B388" s="7" t="s">
        <v>41</v>
      </c>
    </row>
    <row r="390" spans="1:8" x14ac:dyDescent="0.2">
      <c r="B390" s="7" t="s">
        <v>212</v>
      </c>
    </row>
    <row r="391" spans="1:8" ht="16.5" x14ac:dyDescent="0.2">
      <c r="B391" s="8" t="s">
        <v>11</v>
      </c>
      <c r="D391" s="208">
        <f>D364+D354+D345</f>
        <v>283.88</v>
      </c>
      <c r="F391" s="179"/>
      <c r="G391" s="133"/>
      <c r="H391" s="118">
        <f>D391*F391</f>
        <v>0</v>
      </c>
    </row>
    <row r="394" spans="1:8" x14ac:dyDescent="0.2">
      <c r="A394" s="13"/>
      <c r="B394" s="14"/>
      <c r="C394" s="104"/>
      <c r="D394" s="213"/>
      <c r="E394" s="124"/>
      <c r="F394" s="186"/>
      <c r="G394" s="125"/>
      <c r="H394" s="126"/>
    </row>
    <row r="395" spans="1:8" x14ac:dyDescent="0.2">
      <c r="A395" s="2" t="s">
        <v>176</v>
      </c>
      <c r="B395" s="36" t="s">
        <v>172</v>
      </c>
      <c r="C395" s="100"/>
      <c r="D395" s="204"/>
      <c r="E395" s="111"/>
      <c r="F395" s="151"/>
      <c r="G395" s="123"/>
      <c r="H395" s="322">
        <f>SUM(H301:H393)</f>
        <v>0</v>
      </c>
    </row>
    <row r="396" spans="1:8" x14ac:dyDescent="0.2">
      <c r="A396" s="16"/>
      <c r="B396" s="17"/>
      <c r="C396" s="105"/>
      <c r="D396" s="214"/>
      <c r="E396" s="127"/>
      <c r="F396" s="179"/>
      <c r="G396" s="122"/>
      <c r="H396" s="118"/>
    </row>
    <row r="397" spans="1:8" x14ac:dyDescent="0.2">
      <c r="B397" s="23"/>
      <c r="C397" s="100"/>
      <c r="D397" s="204"/>
      <c r="E397" s="111"/>
      <c r="F397" s="151"/>
      <c r="G397" s="123"/>
      <c r="H397" s="119"/>
    </row>
    <row r="398" spans="1:8" x14ac:dyDescent="0.2">
      <c r="A398" s="2" t="s">
        <v>183</v>
      </c>
      <c r="B398" s="5" t="s">
        <v>325</v>
      </c>
    </row>
    <row r="400" spans="1:8" x14ac:dyDescent="0.2">
      <c r="B400" s="5" t="s">
        <v>110</v>
      </c>
    </row>
    <row r="402" spans="2:8" ht="28.5" x14ac:dyDescent="0.2">
      <c r="B402" s="7" t="s">
        <v>42</v>
      </c>
    </row>
    <row r="403" spans="2:8" ht="28.5" x14ac:dyDescent="0.2">
      <c r="B403" s="7" t="s">
        <v>43</v>
      </c>
    </row>
    <row r="405" spans="2:8" x14ac:dyDescent="0.2">
      <c r="B405" s="7" t="s">
        <v>44</v>
      </c>
    </row>
    <row r="406" spans="2:8" x14ac:dyDescent="0.2">
      <c r="B406" s="9" t="s">
        <v>45</v>
      </c>
      <c r="D406" s="207">
        <v>30</v>
      </c>
      <c r="F406" s="179"/>
      <c r="H406" s="118">
        <f>D406*F406</f>
        <v>0</v>
      </c>
    </row>
    <row r="407" spans="2:8" x14ac:dyDescent="0.2">
      <c r="B407" s="9"/>
      <c r="D407" s="207"/>
      <c r="F407" s="151"/>
      <c r="H407" s="119"/>
    </row>
    <row r="408" spans="2:8" x14ac:dyDescent="0.2">
      <c r="B408" s="5" t="s">
        <v>256</v>
      </c>
      <c r="D408" s="279"/>
    </row>
    <row r="409" spans="2:8" x14ac:dyDescent="0.2">
      <c r="D409" s="279"/>
    </row>
    <row r="410" spans="2:8" ht="71.25" x14ac:dyDescent="0.2">
      <c r="B410" s="7" t="s">
        <v>257</v>
      </c>
      <c r="D410" s="279"/>
    </row>
    <row r="411" spans="2:8" x14ac:dyDescent="0.2">
      <c r="D411" s="279"/>
    </row>
    <row r="412" spans="2:8" x14ac:dyDescent="0.2">
      <c r="B412" s="7" t="s">
        <v>258</v>
      </c>
      <c r="D412" s="279"/>
    </row>
    <row r="413" spans="2:8" x14ac:dyDescent="0.2">
      <c r="B413" s="9" t="s">
        <v>1</v>
      </c>
      <c r="D413" s="207">
        <v>1</v>
      </c>
      <c r="F413" s="179"/>
      <c r="G413" s="123"/>
      <c r="H413" s="118">
        <f>D413*F413</f>
        <v>0</v>
      </c>
    </row>
    <row r="414" spans="2:8" x14ac:dyDescent="0.2">
      <c r="B414" s="9"/>
      <c r="D414" s="207"/>
      <c r="F414" s="151"/>
      <c r="H414" s="119"/>
    </row>
    <row r="415" spans="2:8" x14ac:dyDescent="0.2">
      <c r="B415" s="5" t="s">
        <v>259</v>
      </c>
      <c r="D415" s="279"/>
      <c r="F415" s="151"/>
      <c r="G415" s="123"/>
      <c r="H415" s="119"/>
    </row>
    <row r="416" spans="2:8" x14ac:dyDescent="0.2">
      <c r="B416" s="9"/>
      <c r="D416" s="279"/>
      <c r="F416" s="151"/>
      <c r="G416" s="123"/>
      <c r="H416" s="119"/>
    </row>
    <row r="417" spans="1:8" ht="42.75" x14ac:dyDescent="0.2">
      <c r="B417" s="37" t="s">
        <v>260</v>
      </c>
      <c r="D417" s="279"/>
      <c r="F417" s="151"/>
      <c r="G417" s="123"/>
      <c r="H417" s="119"/>
    </row>
    <row r="418" spans="1:8" x14ac:dyDescent="0.2">
      <c r="B418" s="9"/>
      <c r="D418" s="279"/>
      <c r="F418" s="151"/>
      <c r="G418" s="123"/>
      <c r="H418" s="119"/>
    </row>
    <row r="419" spans="1:8" x14ac:dyDescent="0.2">
      <c r="B419" s="38" t="s">
        <v>261</v>
      </c>
      <c r="D419" s="279"/>
      <c r="F419" s="151"/>
      <c r="G419" s="123"/>
      <c r="H419" s="119"/>
    </row>
    <row r="420" spans="1:8" x14ac:dyDescent="0.2">
      <c r="B420" s="9" t="s">
        <v>1</v>
      </c>
      <c r="D420" s="207">
        <v>1</v>
      </c>
      <c r="F420" s="179"/>
      <c r="G420" s="123"/>
      <c r="H420" s="118">
        <f>D420*F420</f>
        <v>0</v>
      </c>
    </row>
    <row r="421" spans="1:8" x14ac:dyDescent="0.2">
      <c r="B421" s="9"/>
      <c r="D421" s="207"/>
      <c r="F421" s="151"/>
      <c r="H421" s="119"/>
    </row>
    <row r="423" spans="1:8" x14ac:dyDescent="0.2">
      <c r="A423" s="13"/>
      <c r="B423" s="14"/>
      <c r="C423" s="104"/>
      <c r="D423" s="213"/>
      <c r="E423" s="124"/>
      <c r="F423" s="186"/>
      <c r="G423" s="125"/>
      <c r="H423" s="126"/>
    </row>
    <row r="424" spans="1:8" x14ac:dyDescent="0.2">
      <c r="A424" s="2" t="s">
        <v>177</v>
      </c>
      <c r="B424" s="36" t="s">
        <v>326</v>
      </c>
      <c r="C424" s="100"/>
      <c r="D424" s="204"/>
      <c r="E424" s="111"/>
      <c r="F424" s="151"/>
      <c r="G424" s="123"/>
      <c r="H424" s="322">
        <f>SUM(H404:H422)</f>
        <v>0</v>
      </c>
    </row>
    <row r="425" spans="1:8" x14ac:dyDescent="0.2">
      <c r="A425" s="16"/>
      <c r="B425" s="17"/>
      <c r="C425" s="105"/>
      <c r="D425" s="214"/>
      <c r="E425" s="127"/>
      <c r="F425" s="179"/>
      <c r="G425" s="122"/>
      <c r="H425" s="118"/>
    </row>
    <row r="426" spans="1:8" x14ac:dyDescent="0.2">
      <c r="B426" s="23"/>
      <c r="C426" s="100"/>
      <c r="D426" s="204"/>
      <c r="E426" s="111"/>
      <c r="F426" s="151"/>
      <c r="G426" s="123"/>
      <c r="H426" s="119"/>
    </row>
    <row r="427" spans="1:8" x14ac:dyDescent="0.25">
      <c r="B427" s="39"/>
      <c r="C427" s="34"/>
      <c r="D427" s="210"/>
      <c r="E427" s="11"/>
      <c r="F427" s="185"/>
      <c r="G427" s="12"/>
      <c r="H427" s="121"/>
    </row>
    <row r="428" spans="1:8" x14ac:dyDescent="0.25">
      <c r="A428" s="2" t="s">
        <v>178</v>
      </c>
      <c r="B428" s="39" t="s">
        <v>327</v>
      </c>
      <c r="C428" s="34"/>
      <c r="D428" s="210"/>
      <c r="E428" s="11"/>
      <c r="F428" s="185"/>
      <c r="G428" s="12"/>
      <c r="H428" s="121"/>
    </row>
    <row r="429" spans="1:8" x14ac:dyDescent="0.25">
      <c r="B429" s="39"/>
      <c r="C429" s="34"/>
      <c r="D429" s="210"/>
      <c r="E429" s="11"/>
      <c r="F429" s="185"/>
      <c r="G429" s="12"/>
      <c r="H429" s="121"/>
    </row>
    <row r="430" spans="1:8" ht="30" x14ac:dyDescent="0.25">
      <c r="B430" s="39" t="s">
        <v>229</v>
      </c>
      <c r="C430" s="34"/>
      <c r="D430" s="254"/>
      <c r="E430" s="11"/>
      <c r="F430" s="121"/>
      <c r="G430" s="12"/>
      <c r="H430" s="121"/>
    </row>
    <row r="431" spans="1:8" x14ac:dyDescent="0.25">
      <c r="B431" s="39"/>
      <c r="C431" s="34"/>
      <c r="D431" s="254"/>
      <c r="E431" s="11"/>
      <c r="F431" s="121"/>
      <c r="G431" s="12"/>
      <c r="H431" s="121"/>
    </row>
    <row r="432" spans="1:8" x14ac:dyDescent="0.2">
      <c r="B432" s="40" t="s">
        <v>222</v>
      </c>
      <c r="C432" s="6"/>
      <c r="D432" s="271"/>
      <c r="E432" s="201"/>
      <c r="F432" s="130"/>
      <c r="G432" s="203"/>
      <c r="H432" s="130"/>
    </row>
    <row r="433" spans="1:8" x14ac:dyDescent="0.2">
      <c r="B433" s="9"/>
      <c r="C433" s="6"/>
      <c r="D433" s="271"/>
      <c r="E433" s="201"/>
      <c r="F433" s="272"/>
      <c r="G433" s="273"/>
      <c r="H433" s="272"/>
    </row>
    <row r="434" spans="1:8" x14ac:dyDescent="0.2">
      <c r="B434" s="40"/>
      <c r="C434" s="6"/>
      <c r="D434" s="271"/>
      <c r="E434" s="201"/>
      <c r="F434" s="130"/>
      <c r="G434" s="203"/>
      <c r="H434" s="130"/>
    </row>
    <row r="435" spans="1:8" ht="71.25" x14ac:dyDescent="0.2">
      <c r="A435" s="41"/>
      <c r="B435" s="38" t="s">
        <v>46</v>
      </c>
      <c r="C435" s="19"/>
      <c r="D435" s="274"/>
      <c r="E435" s="275"/>
      <c r="F435" s="276"/>
      <c r="G435" s="276"/>
      <c r="H435" s="276"/>
    </row>
    <row r="436" spans="1:8" x14ac:dyDescent="0.2">
      <c r="B436" s="9"/>
      <c r="C436" s="6"/>
      <c r="D436" s="255"/>
      <c r="E436" s="90"/>
      <c r="F436" s="119"/>
      <c r="G436" s="135"/>
      <c r="H436" s="119"/>
    </row>
    <row r="437" spans="1:8" ht="71.25" x14ac:dyDescent="0.2">
      <c r="B437" s="18" t="s">
        <v>223</v>
      </c>
      <c r="C437" s="6"/>
      <c r="D437" s="255"/>
      <c r="E437" s="90"/>
      <c r="F437" s="119"/>
      <c r="G437" s="135"/>
      <c r="H437" s="119"/>
    </row>
    <row r="438" spans="1:8" x14ac:dyDescent="0.2">
      <c r="B438" s="9"/>
      <c r="C438" s="6"/>
      <c r="D438" s="255"/>
      <c r="E438" s="90"/>
      <c r="F438" s="119"/>
      <c r="G438" s="135"/>
      <c r="H438" s="119"/>
    </row>
    <row r="439" spans="1:8" ht="42.75" x14ac:dyDescent="0.2">
      <c r="B439" s="38" t="s">
        <v>224</v>
      </c>
      <c r="C439" s="6"/>
      <c r="D439" s="255"/>
      <c r="E439" s="90"/>
      <c r="F439" s="119"/>
      <c r="G439" s="135"/>
      <c r="H439" s="119"/>
    </row>
    <row r="440" spans="1:8" x14ac:dyDescent="0.2">
      <c r="B440" s="9"/>
      <c r="C440" s="6"/>
      <c r="D440" s="255"/>
      <c r="E440" s="90"/>
      <c r="F440" s="119"/>
      <c r="G440" s="135"/>
      <c r="H440" s="119"/>
    </row>
    <row r="441" spans="1:8" ht="42.75" x14ac:dyDescent="0.2">
      <c r="B441" s="38" t="s">
        <v>47</v>
      </c>
      <c r="C441" s="6"/>
      <c r="D441" s="255"/>
      <c r="E441" s="90"/>
      <c r="F441" s="119"/>
      <c r="G441" s="135"/>
      <c r="H441" s="119"/>
    </row>
    <row r="442" spans="1:8" x14ac:dyDescent="0.2">
      <c r="B442" s="9"/>
      <c r="C442" s="6"/>
      <c r="D442" s="255"/>
      <c r="E442" s="90"/>
      <c r="F442" s="119"/>
      <c r="G442" s="135"/>
      <c r="H442" s="119"/>
    </row>
    <row r="443" spans="1:8" ht="21" customHeight="1" x14ac:dyDescent="0.2">
      <c r="B443" s="38" t="s">
        <v>48</v>
      </c>
      <c r="C443" s="6"/>
      <c r="D443" s="255"/>
      <c r="E443" s="90"/>
      <c r="F443" s="119"/>
      <c r="G443" s="135"/>
      <c r="H443" s="119"/>
    </row>
    <row r="444" spans="1:8" x14ac:dyDescent="0.2">
      <c r="B444" s="9"/>
      <c r="C444" s="6"/>
      <c r="D444" s="255"/>
      <c r="E444" s="90"/>
      <c r="F444" s="119"/>
      <c r="G444" s="135"/>
      <c r="H444" s="119"/>
    </row>
    <row r="445" spans="1:8" ht="57" x14ac:dyDescent="0.2">
      <c r="B445" s="18" t="s">
        <v>225</v>
      </c>
      <c r="C445" s="6"/>
      <c r="D445" s="255"/>
      <c r="E445" s="90"/>
      <c r="F445" s="119"/>
      <c r="G445" s="135"/>
      <c r="H445" s="119"/>
    </row>
    <row r="446" spans="1:8" x14ac:dyDescent="0.2">
      <c r="B446" s="9"/>
      <c r="C446" s="6"/>
      <c r="D446" s="255"/>
      <c r="E446" s="90"/>
      <c r="F446" s="119"/>
      <c r="G446" s="135"/>
      <c r="H446" s="119"/>
    </row>
    <row r="447" spans="1:8" ht="114" x14ac:dyDescent="0.2">
      <c r="B447" s="37" t="s">
        <v>49</v>
      </c>
      <c r="C447" s="6"/>
      <c r="D447" s="255"/>
      <c r="E447" s="90"/>
      <c r="F447" s="119"/>
      <c r="G447" s="135"/>
      <c r="H447" s="119"/>
    </row>
    <row r="448" spans="1:8" x14ac:dyDescent="0.2">
      <c r="B448" s="9"/>
      <c r="C448" s="6"/>
      <c r="D448" s="255"/>
      <c r="E448" s="90"/>
      <c r="F448" s="119"/>
      <c r="G448" s="135"/>
      <c r="H448" s="119"/>
    </row>
    <row r="449" spans="2:8" ht="28.5" x14ac:dyDescent="0.2">
      <c r="B449" s="38" t="s">
        <v>50</v>
      </c>
      <c r="C449" s="6"/>
      <c r="D449" s="255"/>
      <c r="E449" s="90"/>
      <c r="F449" s="119"/>
      <c r="G449" s="135"/>
      <c r="H449" s="119"/>
    </row>
    <row r="450" spans="2:8" x14ac:dyDescent="0.2">
      <c r="B450" s="9"/>
      <c r="C450" s="6"/>
      <c r="D450" s="255"/>
      <c r="E450" s="90"/>
      <c r="F450" s="119"/>
      <c r="G450" s="135"/>
      <c r="H450" s="119"/>
    </row>
    <row r="451" spans="2:8" x14ac:dyDescent="0.2">
      <c r="B451" s="6" t="s">
        <v>116</v>
      </c>
      <c r="C451" s="6"/>
      <c r="D451" s="255"/>
      <c r="E451" s="90"/>
      <c r="F451" s="119"/>
      <c r="G451" s="135"/>
      <c r="H451" s="119"/>
    </row>
    <row r="452" spans="2:8" x14ac:dyDescent="0.2">
      <c r="B452" s="9" t="s">
        <v>226</v>
      </c>
      <c r="C452" s="6"/>
      <c r="D452" s="266">
        <v>0.4</v>
      </c>
      <c r="E452" s="90"/>
      <c r="F452" s="256"/>
      <c r="G452" s="117"/>
      <c r="H452" s="118">
        <f>D452*F452</f>
        <v>0</v>
      </c>
    </row>
    <row r="453" spans="2:8" x14ac:dyDescent="0.2">
      <c r="B453" s="31" t="s">
        <v>51</v>
      </c>
      <c r="C453" s="6"/>
      <c r="D453" s="266"/>
      <c r="E453" s="90"/>
      <c r="F453" s="119"/>
      <c r="G453" s="135"/>
      <c r="H453" s="119"/>
    </row>
    <row r="454" spans="2:8" x14ac:dyDescent="0.2">
      <c r="B454" s="9" t="s">
        <v>226</v>
      </c>
      <c r="C454" s="6"/>
      <c r="D454" s="266">
        <v>0.8</v>
      </c>
      <c r="E454" s="90"/>
      <c r="F454" s="256"/>
      <c r="G454" s="117"/>
      <c r="H454" s="118">
        <f>D454*F454</f>
        <v>0</v>
      </c>
    </row>
    <row r="455" spans="2:8" x14ac:dyDescent="0.2">
      <c r="B455" s="31" t="s">
        <v>52</v>
      </c>
      <c r="C455" s="6"/>
      <c r="D455" s="266"/>
      <c r="E455" s="90"/>
      <c r="F455" s="119"/>
      <c r="G455" s="135"/>
      <c r="H455" s="119"/>
    </row>
    <row r="456" spans="2:8" x14ac:dyDescent="0.2">
      <c r="B456" s="9" t="s">
        <v>226</v>
      </c>
      <c r="C456" s="6"/>
      <c r="D456" s="266">
        <v>3</v>
      </c>
      <c r="E456" s="90"/>
      <c r="F456" s="256"/>
      <c r="G456" s="117"/>
      <c r="H456" s="118">
        <f>D456*F456</f>
        <v>0</v>
      </c>
    </row>
    <row r="457" spans="2:8" ht="28.5" x14ac:dyDescent="0.2">
      <c r="B457" s="27" t="s">
        <v>227</v>
      </c>
      <c r="C457" s="6"/>
      <c r="D457" s="266"/>
      <c r="E457" s="90"/>
      <c r="F457" s="119"/>
      <c r="G457" s="135"/>
      <c r="H457" s="119"/>
    </row>
    <row r="458" spans="2:8" x14ac:dyDescent="0.2">
      <c r="B458" s="9" t="s">
        <v>226</v>
      </c>
      <c r="C458" s="6"/>
      <c r="D458" s="266">
        <v>0.8</v>
      </c>
      <c r="E458" s="90"/>
      <c r="F458" s="257"/>
      <c r="G458" s="117"/>
      <c r="H458" s="118">
        <f>D458*F458</f>
        <v>0</v>
      </c>
    </row>
    <row r="459" spans="2:8" x14ac:dyDescent="0.2">
      <c r="B459" s="6" t="s">
        <v>53</v>
      </c>
      <c r="C459" s="6"/>
      <c r="D459" s="266"/>
      <c r="E459" s="90"/>
      <c r="F459" s="119"/>
      <c r="G459" s="135"/>
      <c r="H459" s="119"/>
    </row>
    <row r="460" spans="2:8" x14ac:dyDescent="0.2">
      <c r="B460" s="9"/>
      <c r="C460" s="6"/>
      <c r="D460" s="266"/>
      <c r="E460" s="90"/>
      <c r="F460" s="119"/>
      <c r="G460" s="135"/>
      <c r="H460" s="119"/>
    </row>
    <row r="461" spans="2:8" x14ac:dyDescent="0.2">
      <c r="B461" s="31" t="s">
        <v>111</v>
      </c>
      <c r="C461" s="6"/>
      <c r="D461" s="267"/>
    </row>
    <row r="462" spans="2:8" x14ac:dyDescent="0.2">
      <c r="B462" s="9" t="s">
        <v>0</v>
      </c>
      <c r="C462" s="6"/>
      <c r="D462" s="266">
        <v>180</v>
      </c>
      <c r="E462" s="90"/>
      <c r="F462" s="256"/>
      <c r="G462" s="117"/>
      <c r="H462" s="118">
        <f>D462*F462</f>
        <v>0</v>
      </c>
    </row>
    <row r="463" spans="2:8" x14ac:dyDescent="0.2">
      <c r="B463" s="31" t="s">
        <v>112</v>
      </c>
      <c r="C463" s="6"/>
      <c r="D463" s="266"/>
      <c r="E463" s="90"/>
      <c r="F463" s="119"/>
      <c r="G463" s="135"/>
      <c r="H463" s="119"/>
    </row>
    <row r="464" spans="2:8" x14ac:dyDescent="0.2">
      <c r="B464" s="9" t="s">
        <v>0</v>
      </c>
      <c r="C464" s="6"/>
      <c r="D464" s="266">
        <v>150</v>
      </c>
      <c r="E464" s="90"/>
      <c r="F464" s="256"/>
      <c r="G464" s="117"/>
      <c r="H464" s="118">
        <f>D464*F464</f>
        <v>0</v>
      </c>
    </row>
    <row r="465" spans="1:8" ht="28.5" x14ac:dyDescent="0.2">
      <c r="B465" s="31" t="s">
        <v>54</v>
      </c>
      <c r="C465" s="6"/>
      <c r="D465" s="266"/>
      <c r="E465" s="90"/>
      <c r="F465" s="119"/>
      <c r="G465" s="135"/>
      <c r="H465" s="119"/>
    </row>
    <row r="466" spans="1:8" x14ac:dyDescent="0.2">
      <c r="B466" s="9" t="s">
        <v>228</v>
      </c>
      <c r="C466" s="6"/>
      <c r="D466" s="266">
        <v>8</v>
      </c>
      <c r="E466" s="90"/>
      <c r="F466" s="256"/>
      <c r="G466" s="117"/>
      <c r="H466" s="118">
        <f>D466*F466</f>
        <v>0</v>
      </c>
    </row>
    <row r="467" spans="1:8" ht="71.25" x14ac:dyDescent="0.2">
      <c r="B467" s="18" t="s">
        <v>55</v>
      </c>
      <c r="C467" s="6"/>
      <c r="D467" s="255"/>
      <c r="E467" s="90"/>
      <c r="F467" s="119"/>
      <c r="G467" s="135"/>
      <c r="H467" s="119"/>
    </row>
    <row r="468" spans="1:8" x14ac:dyDescent="0.2">
      <c r="B468" s="9"/>
      <c r="C468" s="6"/>
      <c r="D468" s="255"/>
      <c r="E468" s="90"/>
      <c r="F468" s="119"/>
      <c r="G468" s="135"/>
      <c r="H468" s="119"/>
    </row>
    <row r="469" spans="1:8" x14ac:dyDescent="0.2">
      <c r="B469" s="38" t="s">
        <v>56</v>
      </c>
      <c r="C469" s="6"/>
      <c r="D469" s="255"/>
      <c r="E469" s="90"/>
      <c r="F469" s="119"/>
      <c r="G469" s="135"/>
      <c r="H469" s="119"/>
    </row>
    <row r="470" spans="1:8" x14ac:dyDescent="0.2">
      <c r="B470" s="9" t="s">
        <v>228</v>
      </c>
      <c r="C470" s="6"/>
      <c r="D470" s="259">
        <v>10</v>
      </c>
      <c r="E470" s="90"/>
      <c r="F470" s="256"/>
      <c r="G470" s="117"/>
      <c r="H470" s="118">
        <f>D470*F470</f>
        <v>0</v>
      </c>
    </row>
    <row r="471" spans="1:8" x14ac:dyDescent="0.2">
      <c r="B471" s="38" t="s">
        <v>57</v>
      </c>
      <c r="C471" s="6"/>
      <c r="D471" s="259"/>
      <c r="E471" s="90"/>
      <c r="F471" s="119"/>
      <c r="G471" s="117"/>
      <c r="H471" s="119"/>
    </row>
    <row r="472" spans="1:8" x14ac:dyDescent="0.2">
      <c r="B472" s="9" t="s">
        <v>228</v>
      </c>
      <c r="C472" s="6"/>
      <c r="D472" s="259">
        <v>16</v>
      </c>
      <c r="E472" s="90"/>
      <c r="F472" s="256"/>
      <c r="G472" s="117"/>
      <c r="H472" s="118">
        <f>D472*F472</f>
        <v>0</v>
      </c>
    </row>
    <row r="473" spans="1:8" x14ac:dyDescent="0.2">
      <c r="B473" s="9"/>
      <c r="C473" s="6"/>
      <c r="D473" s="259"/>
      <c r="E473" s="90"/>
      <c r="F473" s="120"/>
      <c r="G473" s="117"/>
      <c r="H473" s="119"/>
    </row>
    <row r="474" spans="1:8" ht="42.75" x14ac:dyDescent="0.2">
      <c r="B474" s="27" t="s">
        <v>115</v>
      </c>
      <c r="C474" s="6"/>
      <c r="D474" s="259"/>
      <c r="E474" s="90"/>
      <c r="F474" s="119"/>
      <c r="G474" s="117"/>
      <c r="H474" s="119"/>
    </row>
    <row r="475" spans="1:8" x14ac:dyDescent="0.2">
      <c r="B475" s="9" t="s">
        <v>226</v>
      </c>
      <c r="C475" s="6"/>
      <c r="D475" s="259">
        <v>0.1</v>
      </c>
      <c r="E475" s="90"/>
      <c r="F475" s="256"/>
      <c r="G475" s="117"/>
      <c r="H475" s="118">
        <f>D475*F475</f>
        <v>0</v>
      </c>
    </row>
    <row r="476" spans="1:8" x14ac:dyDescent="0.2">
      <c r="B476" s="9"/>
      <c r="C476" s="6"/>
      <c r="D476" s="259"/>
      <c r="E476" s="90"/>
      <c r="F476" s="120"/>
      <c r="G476" s="117"/>
      <c r="H476" s="119"/>
    </row>
    <row r="477" spans="1:8" ht="28.5" x14ac:dyDescent="0.2">
      <c r="B477" s="27" t="s">
        <v>113</v>
      </c>
      <c r="C477" s="6"/>
      <c r="D477" s="259"/>
      <c r="E477" s="90"/>
      <c r="F477" s="119"/>
      <c r="G477" s="117"/>
      <c r="H477" s="119"/>
    </row>
    <row r="478" spans="1:8" x14ac:dyDescent="0.2">
      <c r="B478" s="9" t="s">
        <v>228</v>
      </c>
      <c r="C478" s="6"/>
      <c r="D478" s="259">
        <v>8</v>
      </c>
      <c r="E478" s="90"/>
      <c r="F478" s="256"/>
      <c r="G478" s="117"/>
      <c r="H478" s="118">
        <f>D478*F478</f>
        <v>0</v>
      </c>
    </row>
    <row r="479" spans="1:8" x14ac:dyDescent="0.2">
      <c r="B479" s="9"/>
      <c r="C479" s="6"/>
      <c r="D479" s="259"/>
      <c r="E479" s="90"/>
      <c r="F479" s="119"/>
      <c r="G479" s="117"/>
      <c r="H479" s="119"/>
    </row>
    <row r="480" spans="1:8" ht="28.5" x14ac:dyDescent="0.2">
      <c r="A480" s="43"/>
      <c r="B480" s="18" t="s">
        <v>337</v>
      </c>
      <c r="C480" s="27"/>
      <c r="D480" s="277"/>
      <c r="E480" s="136"/>
      <c r="F480" s="137"/>
      <c r="G480" s="138"/>
      <c r="H480" s="137"/>
    </row>
    <row r="481" spans="1:8" x14ac:dyDescent="0.2">
      <c r="A481" s="43"/>
      <c r="B481" s="44" t="s">
        <v>1</v>
      </c>
      <c r="C481" s="27"/>
      <c r="D481" s="277">
        <v>1</v>
      </c>
      <c r="E481" s="136"/>
      <c r="F481" s="257"/>
      <c r="G481" s="138"/>
      <c r="H481" s="118">
        <f>D481*F481</f>
        <v>0</v>
      </c>
    </row>
    <row r="482" spans="1:8" x14ac:dyDescent="0.2">
      <c r="A482" s="43"/>
      <c r="B482" s="29"/>
      <c r="C482" s="27"/>
      <c r="D482" s="277"/>
      <c r="E482" s="136"/>
      <c r="F482" s="137"/>
      <c r="G482" s="138"/>
      <c r="H482" s="137"/>
    </row>
    <row r="483" spans="1:8" ht="28.5" x14ac:dyDescent="0.2">
      <c r="A483" s="43"/>
      <c r="B483" s="27" t="s">
        <v>114</v>
      </c>
      <c r="C483" s="27"/>
      <c r="D483" s="277"/>
      <c r="E483" s="136"/>
      <c r="F483" s="137"/>
      <c r="G483" s="138"/>
      <c r="H483" s="137"/>
    </row>
    <row r="484" spans="1:8" x14ac:dyDescent="0.2">
      <c r="A484" s="43"/>
      <c r="B484" s="44" t="s">
        <v>1</v>
      </c>
      <c r="C484" s="27"/>
      <c r="D484" s="277">
        <v>3</v>
      </c>
      <c r="E484" s="136"/>
      <c r="F484" s="256"/>
      <c r="G484" s="138"/>
      <c r="H484" s="118">
        <f>D484*F484</f>
        <v>0</v>
      </c>
    </row>
    <row r="485" spans="1:8" x14ac:dyDescent="0.2">
      <c r="A485" s="43"/>
      <c r="B485" s="44"/>
      <c r="C485" s="27"/>
      <c r="D485" s="277"/>
      <c r="E485" s="136"/>
      <c r="F485" s="120"/>
      <c r="G485" s="138"/>
      <c r="H485" s="119"/>
    </row>
    <row r="486" spans="1:8" ht="28.5" x14ac:dyDescent="0.2">
      <c r="A486" s="43"/>
      <c r="B486" s="27" t="s">
        <v>213</v>
      </c>
      <c r="C486" s="27"/>
      <c r="D486" s="277"/>
      <c r="E486" s="136"/>
      <c r="F486" s="137"/>
      <c r="G486" s="138"/>
      <c r="H486" s="137"/>
    </row>
    <row r="487" spans="1:8" x14ac:dyDescent="0.2">
      <c r="A487" s="43"/>
      <c r="B487" s="44" t="s">
        <v>1</v>
      </c>
      <c r="C487" s="27"/>
      <c r="D487" s="277">
        <v>1</v>
      </c>
      <c r="E487" s="136"/>
      <c r="F487" s="256"/>
      <c r="G487" s="138"/>
      <c r="H487" s="118">
        <f>D487*F487</f>
        <v>0</v>
      </c>
    </row>
    <row r="488" spans="1:8" x14ac:dyDescent="0.2">
      <c r="A488" s="43"/>
      <c r="B488" s="44"/>
      <c r="C488" s="27"/>
      <c r="D488" s="258"/>
      <c r="E488" s="136"/>
      <c r="F488" s="120"/>
      <c r="G488" s="138"/>
      <c r="H488" s="119"/>
    </row>
    <row r="489" spans="1:8" x14ac:dyDescent="0.25">
      <c r="B489" s="39"/>
      <c r="C489" s="34"/>
      <c r="D489" s="210"/>
      <c r="E489" s="11"/>
      <c r="F489" s="185"/>
      <c r="G489" s="12"/>
      <c r="H489" s="121"/>
    </row>
    <row r="490" spans="1:8" ht="45" x14ac:dyDescent="0.25">
      <c r="A490" s="43"/>
      <c r="B490" s="28" t="s">
        <v>230</v>
      </c>
      <c r="C490" s="27"/>
      <c r="D490" s="216"/>
      <c r="E490" s="136"/>
      <c r="F490" s="189"/>
      <c r="G490" s="138"/>
      <c r="H490" s="139"/>
    </row>
    <row r="491" spans="1:8" x14ac:dyDescent="0.2">
      <c r="A491" s="43"/>
      <c r="B491" s="45"/>
      <c r="C491" s="27"/>
      <c r="D491" s="216"/>
      <c r="E491" s="136"/>
      <c r="F491" s="189"/>
      <c r="G491" s="138"/>
      <c r="H491" s="139"/>
    </row>
    <row r="492" spans="1:8" ht="30" x14ac:dyDescent="0.25">
      <c r="A492" s="47"/>
      <c r="B492" s="164" t="s">
        <v>349</v>
      </c>
      <c r="C492" s="42"/>
      <c r="D492" s="216"/>
      <c r="E492" s="140"/>
      <c r="F492" s="189"/>
      <c r="G492" s="138"/>
      <c r="H492" s="139"/>
    </row>
    <row r="493" spans="1:8" x14ac:dyDescent="0.2">
      <c r="A493" s="47"/>
      <c r="B493" s="42"/>
      <c r="C493" s="42"/>
      <c r="D493" s="216"/>
      <c r="E493" s="140"/>
      <c r="F493" s="189"/>
      <c r="G493" s="138"/>
      <c r="H493" s="139"/>
    </row>
    <row r="494" spans="1:8" ht="28.5" x14ac:dyDescent="0.2">
      <c r="A494" s="47"/>
      <c r="B494" s="42" t="s">
        <v>231</v>
      </c>
      <c r="C494" s="42"/>
      <c r="D494" s="216"/>
      <c r="E494" s="140"/>
      <c r="F494" s="189"/>
      <c r="G494" s="138"/>
      <c r="H494" s="139"/>
    </row>
    <row r="495" spans="1:8" x14ac:dyDescent="0.2">
      <c r="A495" s="47"/>
      <c r="B495" s="42"/>
      <c r="C495" s="42"/>
      <c r="D495" s="216"/>
      <c r="E495" s="140"/>
      <c r="F495" s="189"/>
      <c r="G495" s="138"/>
      <c r="H495" s="139"/>
    </row>
    <row r="496" spans="1:8" x14ac:dyDescent="0.2">
      <c r="A496" s="47"/>
      <c r="B496" s="49" t="s">
        <v>350</v>
      </c>
      <c r="C496" s="42"/>
      <c r="D496" s="216"/>
      <c r="E496" s="140"/>
      <c r="F496" s="189"/>
      <c r="G496" s="138"/>
      <c r="H496" s="139"/>
    </row>
    <row r="497" spans="1:8" ht="16.5" x14ac:dyDescent="0.2">
      <c r="A497" s="47"/>
      <c r="B497" s="8" t="s">
        <v>11</v>
      </c>
      <c r="C497" s="42"/>
      <c r="D497" s="216">
        <v>0.6</v>
      </c>
      <c r="E497" s="140"/>
      <c r="F497" s="179"/>
      <c r="G497" s="138"/>
      <c r="H497" s="118">
        <f>D497*F497</f>
        <v>0</v>
      </c>
    </row>
    <row r="498" spans="1:8" x14ac:dyDescent="0.2">
      <c r="A498" s="47"/>
      <c r="B498" s="50"/>
      <c r="C498" s="42"/>
      <c r="D498" s="216"/>
      <c r="E498" s="140"/>
      <c r="F498" s="178"/>
      <c r="G498" s="138"/>
      <c r="H498" s="137"/>
    </row>
    <row r="499" spans="1:8" ht="57" x14ac:dyDescent="0.2">
      <c r="A499" s="47"/>
      <c r="B499" s="42" t="s">
        <v>232</v>
      </c>
      <c r="C499" s="42"/>
      <c r="D499" s="216"/>
      <c r="E499" s="140"/>
      <c r="F499" s="178"/>
      <c r="G499" s="138"/>
      <c r="H499" s="137"/>
    </row>
    <row r="500" spans="1:8" x14ac:dyDescent="0.2">
      <c r="A500" s="47"/>
      <c r="B500" s="42"/>
      <c r="C500" s="42"/>
      <c r="D500" s="216"/>
      <c r="E500" s="140"/>
      <c r="F500" s="178"/>
      <c r="G500" s="138"/>
      <c r="H500" s="137"/>
    </row>
    <row r="501" spans="1:8" x14ac:dyDescent="0.2">
      <c r="A501" s="47"/>
      <c r="B501" s="49" t="str">
        <f>B496</f>
        <v>kom 6</v>
      </c>
      <c r="C501" s="42"/>
      <c r="D501" s="216"/>
      <c r="E501" s="140"/>
      <c r="F501" s="178"/>
      <c r="G501" s="138"/>
      <c r="H501" s="137"/>
    </row>
    <row r="502" spans="1:8" ht="16.5" x14ac:dyDescent="0.2">
      <c r="A502" s="47"/>
      <c r="B502" s="8" t="s">
        <v>11</v>
      </c>
      <c r="C502" s="42"/>
      <c r="D502" s="216">
        <v>0.6</v>
      </c>
      <c r="E502" s="140"/>
      <c r="F502" s="179"/>
      <c r="G502" s="138"/>
      <c r="H502" s="118">
        <f>D502*F502</f>
        <v>0</v>
      </c>
    </row>
    <row r="503" spans="1:8" x14ac:dyDescent="0.2">
      <c r="A503" s="47"/>
      <c r="B503" s="50"/>
      <c r="C503" s="42"/>
      <c r="D503" s="216"/>
      <c r="E503" s="140"/>
      <c r="F503" s="178"/>
      <c r="G503" s="138"/>
      <c r="H503" s="137"/>
    </row>
    <row r="504" spans="1:8" ht="28.5" x14ac:dyDescent="0.2">
      <c r="A504" s="47"/>
      <c r="B504" s="42" t="s">
        <v>233</v>
      </c>
      <c r="C504" s="42"/>
      <c r="D504" s="216"/>
      <c r="E504" s="140"/>
      <c r="F504" s="178"/>
      <c r="G504" s="138"/>
      <c r="H504" s="137"/>
    </row>
    <row r="505" spans="1:8" x14ac:dyDescent="0.2">
      <c r="A505" s="47"/>
      <c r="B505" s="50"/>
      <c r="C505" s="42"/>
      <c r="D505" s="216"/>
      <c r="E505" s="140"/>
      <c r="F505" s="178"/>
      <c r="G505" s="138"/>
      <c r="H505" s="137"/>
    </row>
    <row r="506" spans="1:8" x14ac:dyDescent="0.2">
      <c r="A506" s="47"/>
      <c r="B506" s="48" t="s">
        <v>207</v>
      </c>
      <c r="C506" s="42"/>
      <c r="D506" s="216"/>
      <c r="E506" s="140"/>
      <c r="F506" s="178"/>
      <c r="G506" s="138"/>
      <c r="H506" s="137"/>
    </row>
    <row r="507" spans="1:8" x14ac:dyDescent="0.2">
      <c r="A507" s="47"/>
      <c r="B507" s="48"/>
      <c r="C507" s="42"/>
      <c r="D507" s="216"/>
      <c r="E507" s="140"/>
      <c r="F507" s="178"/>
      <c r="G507" s="138"/>
      <c r="H507" s="137"/>
    </row>
    <row r="508" spans="1:8" x14ac:dyDescent="0.2">
      <c r="A508" s="47"/>
      <c r="B508" s="49" t="s">
        <v>350</v>
      </c>
      <c r="C508" s="42"/>
      <c r="D508" s="216"/>
      <c r="E508" s="140"/>
      <c r="F508" s="178"/>
      <c r="G508" s="138"/>
      <c r="H508" s="137"/>
    </row>
    <row r="509" spans="1:8" x14ac:dyDescent="0.2">
      <c r="A509" s="47"/>
      <c r="B509" s="50" t="s">
        <v>1</v>
      </c>
      <c r="C509" s="42"/>
      <c r="D509" s="216">
        <v>6</v>
      </c>
      <c r="E509" s="140"/>
      <c r="F509" s="179"/>
      <c r="G509" s="138"/>
      <c r="H509" s="118">
        <f>D509*F509</f>
        <v>0</v>
      </c>
    </row>
    <row r="510" spans="1:8" x14ac:dyDescent="0.2">
      <c r="A510" s="47"/>
      <c r="B510" s="50"/>
      <c r="C510" s="42"/>
      <c r="D510" s="216"/>
      <c r="E510" s="140"/>
      <c r="F510" s="178"/>
      <c r="G510" s="138"/>
      <c r="H510" s="137"/>
    </row>
    <row r="511" spans="1:8" x14ac:dyDescent="0.2">
      <c r="A511" s="47"/>
      <c r="B511" s="98" t="s">
        <v>234</v>
      </c>
      <c r="C511" s="42"/>
      <c r="D511" s="216"/>
      <c r="E511" s="140"/>
      <c r="F511" s="178"/>
      <c r="G511" s="138"/>
      <c r="H511" s="137"/>
    </row>
    <row r="512" spans="1:8" x14ac:dyDescent="0.2">
      <c r="A512" s="47"/>
      <c r="B512" s="50"/>
      <c r="C512" s="42"/>
      <c r="D512" s="216"/>
      <c r="E512" s="140"/>
      <c r="F512" s="178"/>
      <c r="G512" s="138"/>
      <c r="H512" s="137"/>
    </row>
    <row r="513" spans="1:8" ht="57" x14ac:dyDescent="0.2">
      <c r="A513" s="47"/>
      <c r="B513" s="48" t="s">
        <v>351</v>
      </c>
      <c r="C513" s="42"/>
      <c r="D513" s="216"/>
      <c r="E513" s="140"/>
      <c r="F513" s="178"/>
      <c r="G513" s="138"/>
      <c r="H513" s="137"/>
    </row>
    <row r="514" spans="1:8" x14ac:dyDescent="0.2">
      <c r="A514" s="47"/>
      <c r="B514" s="50"/>
      <c r="C514" s="42"/>
      <c r="D514" s="216"/>
      <c r="E514" s="140"/>
      <c r="F514" s="178"/>
      <c r="G514" s="138"/>
      <c r="H514" s="137"/>
    </row>
    <row r="515" spans="1:8" x14ac:dyDescent="0.2">
      <c r="A515" s="47"/>
      <c r="B515" s="48" t="s">
        <v>132</v>
      </c>
      <c r="C515" s="42"/>
      <c r="D515" s="216"/>
      <c r="E515" s="140"/>
      <c r="F515" s="178"/>
      <c r="G515" s="138"/>
      <c r="H515" s="137"/>
    </row>
    <row r="516" spans="1:8" ht="16.5" x14ac:dyDescent="0.2">
      <c r="A516" s="47"/>
      <c r="B516" s="8" t="s">
        <v>9</v>
      </c>
      <c r="C516" s="42"/>
      <c r="D516" s="216">
        <f>D509*2</f>
        <v>12</v>
      </c>
      <c r="E516" s="140"/>
      <c r="F516" s="179"/>
      <c r="G516" s="138"/>
      <c r="H516" s="118">
        <f>D516*F516</f>
        <v>0</v>
      </c>
    </row>
    <row r="517" spans="1:8" x14ac:dyDescent="0.2">
      <c r="A517" s="47"/>
      <c r="B517" s="42" t="s">
        <v>133</v>
      </c>
      <c r="C517" s="42"/>
      <c r="D517" s="216"/>
      <c r="E517" s="140"/>
      <c r="F517" s="178"/>
      <c r="G517" s="138"/>
      <c r="H517" s="137"/>
    </row>
    <row r="518" spans="1:8" ht="16.5" x14ac:dyDescent="0.2">
      <c r="A518" s="47"/>
      <c r="B518" s="8" t="s">
        <v>11</v>
      </c>
      <c r="C518" s="42"/>
      <c r="D518" s="216">
        <f>D509*2*0.05</f>
        <v>0.60000000000000009</v>
      </c>
      <c r="E518" s="140"/>
      <c r="F518" s="179"/>
      <c r="G518" s="138"/>
      <c r="H518" s="118">
        <f>D518*F518</f>
        <v>0</v>
      </c>
    </row>
    <row r="519" spans="1:8" x14ac:dyDescent="0.2">
      <c r="A519" s="47"/>
      <c r="B519" s="42" t="s">
        <v>134</v>
      </c>
      <c r="C519" s="42"/>
      <c r="D519" s="216"/>
      <c r="E519" s="140"/>
      <c r="F519" s="178"/>
      <c r="G519" s="138"/>
      <c r="H519" s="137"/>
    </row>
    <row r="520" spans="1:8" ht="16.5" x14ac:dyDescent="0.2">
      <c r="A520" s="47"/>
      <c r="B520" s="8" t="s">
        <v>11</v>
      </c>
      <c r="C520" s="42"/>
      <c r="D520" s="216">
        <f>D509*2*0.4</f>
        <v>4.8000000000000007</v>
      </c>
      <c r="E520" s="140"/>
      <c r="F520" s="179"/>
      <c r="G520" s="138"/>
      <c r="H520" s="118">
        <f>D520*F520</f>
        <v>0</v>
      </c>
    </row>
    <row r="521" spans="1:8" x14ac:dyDescent="0.2">
      <c r="A521" s="47"/>
      <c r="B521" s="50"/>
      <c r="C521" s="42"/>
      <c r="D521" s="216"/>
      <c r="E521" s="140"/>
      <c r="F521" s="178"/>
      <c r="G521" s="138"/>
      <c r="H521" s="137"/>
    </row>
    <row r="522" spans="1:8" ht="28.5" x14ac:dyDescent="0.2">
      <c r="A522" s="47"/>
      <c r="B522" s="48" t="s">
        <v>135</v>
      </c>
      <c r="C522" s="42"/>
      <c r="D522" s="216"/>
      <c r="E522" s="140"/>
      <c r="F522" s="178"/>
      <c r="G522" s="138"/>
      <c r="H522" s="137"/>
    </row>
    <row r="523" spans="1:8" x14ac:dyDescent="0.2">
      <c r="A523" s="47"/>
      <c r="B523" s="50" t="s">
        <v>6</v>
      </c>
      <c r="C523" s="42"/>
      <c r="D523" s="216">
        <f>D509*6</f>
        <v>36</v>
      </c>
      <c r="E523" s="140"/>
      <c r="F523" s="179"/>
      <c r="G523" s="138"/>
      <c r="H523" s="118">
        <f>D523*F523</f>
        <v>0</v>
      </c>
    </row>
    <row r="524" spans="1:8" x14ac:dyDescent="0.2">
      <c r="A524" s="47"/>
      <c r="B524" s="50"/>
      <c r="C524" s="42"/>
      <c r="D524" s="216"/>
      <c r="E524" s="140"/>
      <c r="F524" s="151"/>
      <c r="G524" s="138"/>
      <c r="H524" s="119"/>
    </row>
    <row r="525" spans="1:8" ht="45" x14ac:dyDescent="0.25">
      <c r="A525" s="47"/>
      <c r="B525" s="28" t="s">
        <v>352</v>
      </c>
      <c r="C525" s="27"/>
      <c r="D525" s="216"/>
      <c r="E525" s="136"/>
      <c r="F525" s="189"/>
      <c r="G525" s="138"/>
      <c r="H525" s="139"/>
    </row>
    <row r="526" spans="1:8" x14ac:dyDescent="0.2">
      <c r="A526" s="47"/>
      <c r="B526" s="45"/>
      <c r="C526" s="27"/>
      <c r="D526" s="216"/>
      <c r="E526" s="136"/>
      <c r="F526" s="189"/>
      <c r="G526" s="138"/>
      <c r="H526" s="139"/>
    </row>
    <row r="527" spans="1:8" ht="30" x14ac:dyDescent="0.25">
      <c r="A527" s="47"/>
      <c r="B527" s="164" t="s">
        <v>353</v>
      </c>
      <c r="C527" s="42"/>
      <c r="D527" s="216"/>
      <c r="E527" s="140"/>
      <c r="F527" s="189"/>
      <c r="G527" s="138"/>
      <c r="H527" s="139"/>
    </row>
    <row r="528" spans="1:8" x14ac:dyDescent="0.2">
      <c r="A528" s="47"/>
      <c r="B528" s="42"/>
      <c r="C528" s="42"/>
      <c r="D528" s="216"/>
      <c r="E528" s="140"/>
      <c r="F528" s="189"/>
      <c r="G528" s="138"/>
      <c r="H528" s="139"/>
    </row>
    <row r="529" spans="1:8" ht="28.5" x14ac:dyDescent="0.2">
      <c r="A529" s="47"/>
      <c r="B529" s="338" t="s">
        <v>354</v>
      </c>
      <c r="C529" s="42"/>
      <c r="D529" s="216"/>
      <c r="E529" s="140"/>
      <c r="F529" s="189"/>
      <c r="G529" s="138"/>
      <c r="H529" s="139"/>
    </row>
    <row r="530" spans="1:8" x14ac:dyDescent="0.2">
      <c r="A530" s="47"/>
      <c r="B530" s="42"/>
      <c r="C530" s="42"/>
      <c r="D530" s="216"/>
      <c r="E530" s="140"/>
      <c r="F530" s="189"/>
      <c r="G530" s="138"/>
      <c r="H530" s="139"/>
    </row>
    <row r="531" spans="1:8" x14ac:dyDescent="0.2">
      <c r="A531" s="47"/>
      <c r="B531" s="49" t="s">
        <v>355</v>
      </c>
      <c r="C531" s="42"/>
      <c r="D531" s="216"/>
      <c r="E531" s="140"/>
      <c r="F531" s="189"/>
      <c r="G531" s="138"/>
      <c r="H531" s="139"/>
    </row>
    <row r="532" spans="1:8" ht="16.5" x14ac:dyDescent="0.2">
      <c r="A532" s="47"/>
      <c r="B532" s="8" t="s">
        <v>11</v>
      </c>
      <c r="C532" s="42"/>
      <c r="D532" s="216">
        <v>0.1</v>
      </c>
      <c r="E532" s="140"/>
      <c r="F532" s="179"/>
      <c r="G532" s="138"/>
      <c r="H532" s="118">
        <f>D532*F532</f>
        <v>0</v>
      </c>
    </row>
    <row r="533" spans="1:8" x14ac:dyDescent="0.2">
      <c r="A533" s="47"/>
      <c r="B533" s="50"/>
      <c r="C533" s="42"/>
      <c r="D533" s="339"/>
      <c r="E533" s="140"/>
      <c r="G533" s="138"/>
    </row>
    <row r="534" spans="1:8" ht="57" x14ac:dyDescent="0.2">
      <c r="A534" s="47"/>
      <c r="B534" s="42" t="s">
        <v>356</v>
      </c>
      <c r="C534" s="42"/>
      <c r="D534" s="216"/>
      <c r="E534" s="140"/>
      <c r="F534" s="189"/>
      <c r="G534" s="138"/>
      <c r="H534" s="139"/>
    </row>
    <row r="535" spans="1:8" x14ac:dyDescent="0.2">
      <c r="A535" s="47"/>
      <c r="B535" s="42"/>
      <c r="C535" s="42"/>
      <c r="D535" s="216"/>
      <c r="E535" s="140"/>
      <c r="F535" s="189"/>
      <c r="G535" s="138"/>
      <c r="H535" s="139"/>
    </row>
    <row r="536" spans="1:8" x14ac:dyDescent="0.2">
      <c r="A536" s="47"/>
      <c r="B536" s="49" t="s">
        <v>355</v>
      </c>
      <c r="C536" s="42"/>
      <c r="D536" s="216"/>
      <c r="E536" s="140"/>
      <c r="F536" s="189"/>
      <c r="G536" s="138"/>
      <c r="H536" s="139"/>
    </row>
    <row r="537" spans="1:8" ht="16.5" x14ac:dyDescent="0.2">
      <c r="A537" s="47"/>
      <c r="B537" s="8" t="s">
        <v>11</v>
      </c>
      <c r="C537" s="42"/>
      <c r="D537" s="216">
        <v>0.1</v>
      </c>
      <c r="E537" s="140"/>
      <c r="F537" s="179"/>
      <c r="G537" s="138"/>
      <c r="H537" s="118">
        <f>D537*F537</f>
        <v>0</v>
      </c>
    </row>
    <row r="538" spans="1:8" x14ac:dyDescent="0.2">
      <c r="A538" s="47"/>
      <c r="B538" s="50"/>
      <c r="C538" s="42"/>
      <c r="D538" s="216"/>
      <c r="E538" s="140"/>
      <c r="F538" s="151"/>
      <c r="G538" s="138"/>
      <c r="H538" s="119"/>
    </row>
    <row r="539" spans="1:8" x14ac:dyDescent="0.2">
      <c r="A539" s="47"/>
      <c r="B539" s="48" t="s">
        <v>357</v>
      </c>
      <c r="C539" s="42"/>
      <c r="D539" s="216"/>
      <c r="E539" s="140"/>
      <c r="F539" s="189"/>
      <c r="G539" s="138"/>
      <c r="H539" s="139"/>
    </row>
    <row r="540" spans="1:8" x14ac:dyDescent="0.2">
      <c r="A540" s="47"/>
      <c r="B540" s="50"/>
      <c r="C540" s="42"/>
      <c r="D540" s="216"/>
      <c r="E540" s="140"/>
      <c r="F540" s="189"/>
      <c r="G540" s="138"/>
      <c r="H540" s="139"/>
    </row>
    <row r="541" spans="1:8" ht="57" x14ac:dyDescent="0.2">
      <c r="A541" s="47"/>
      <c r="B541" s="48" t="s">
        <v>358</v>
      </c>
      <c r="C541" s="42"/>
      <c r="D541" s="216"/>
      <c r="E541" s="140"/>
      <c r="F541" s="189"/>
      <c r="G541" s="138"/>
      <c r="H541" s="139"/>
    </row>
    <row r="542" spans="1:8" x14ac:dyDescent="0.2">
      <c r="A542" s="47"/>
      <c r="B542" s="50"/>
      <c r="C542" s="42"/>
      <c r="D542" s="216"/>
      <c r="E542" s="140"/>
      <c r="F542" s="189"/>
      <c r="G542" s="138"/>
      <c r="H542" s="139"/>
    </row>
    <row r="543" spans="1:8" x14ac:dyDescent="0.2">
      <c r="A543" s="47"/>
      <c r="B543" s="48" t="s">
        <v>132</v>
      </c>
      <c r="C543" s="42"/>
      <c r="D543" s="216"/>
      <c r="E543" s="140"/>
      <c r="F543" s="189"/>
      <c r="G543" s="138"/>
      <c r="H543" s="139"/>
    </row>
    <row r="544" spans="1:8" ht="16.5" x14ac:dyDescent="0.2">
      <c r="A544" s="47"/>
      <c r="B544" s="8" t="s">
        <v>9</v>
      </c>
      <c r="C544" s="42"/>
      <c r="D544" s="216">
        <v>1</v>
      </c>
      <c r="E544" s="140"/>
      <c r="F544" s="179"/>
      <c r="G544" s="138"/>
      <c r="H544" s="118">
        <f>D544*F544</f>
        <v>0</v>
      </c>
    </row>
    <row r="545" spans="1:8" x14ac:dyDescent="0.2">
      <c r="A545" s="47"/>
      <c r="B545" s="42" t="s">
        <v>133</v>
      </c>
      <c r="C545" s="42"/>
      <c r="D545" s="216"/>
      <c r="E545" s="140"/>
      <c r="F545" s="189"/>
      <c r="G545" s="138"/>
      <c r="H545" s="139"/>
    </row>
    <row r="546" spans="1:8" ht="16.5" x14ac:dyDescent="0.2">
      <c r="A546" s="47"/>
      <c r="B546" s="8" t="s">
        <v>11</v>
      </c>
      <c r="C546" s="42"/>
      <c r="D546" s="216">
        <v>0.1</v>
      </c>
      <c r="E546" s="140"/>
      <c r="F546" s="179"/>
      <c r="G546" s="138"/>
      <c r="H546" s="118">
        <f>D546*F546</f>
        <v>0</v>
      </c>
    </row>
    <row r="547" spans="1:8" x14ac:dyDescent="0.2">
      <c r="A547" s="47"/>
      <c r="B547" s="42" t="s">
        <v>134</v>
      </c>
      <c r="C547" s="42"/>
      <c r="D547" s="216"/>
      <c r="E547" s="140"/>
      <c r="F547" s="189"/>
      <c r="G547" s="138"/>
      <c r="H547" s="139"/>
    </row>
    <row r="548" spans="1:8" ht="16.5" x14ac:dyDescent="0.2">
      <c r="A548" s="47"/>
      <c r="B548" s="8" t="s">
        <v>11</v>
      </c>
      <c r="C548" s="42"/>
      <c r="D548" s="216">
        <v>0.2</v>
      </c>
      <c r="E548" s="140"/>
      <c r="F548" s="179"/>
      <c r="G548" s="138"/>
      <c r="H548" s="118">
        <f>D548*F548</f>
        <v>0</v>
      </c>
    </row>
    <row r="549" spans="1:8" x14ac:dyDescent="0.2">
      <c r="A549" s="47"/>
      <c r="B549" s="50"/>
      <c r="C549" s="42"/>
      <c r="D549" s="216"/>
      <c r="E549" s="140"/>
      <c r="F549" s="189"/>
      <c r="G549" s="138"/>
      <c r="H549" s="139"/>
    </row>
    <row r="550" spans="1:8" ht="28.5" x14ac:dyDescent="0.2">
      <c r="A550" s="47"/>
      <c r="B550" s="48" t="s">
        <v>135</v>
      </c>
      <c r="C550" s="42"/>
      <c r="D550" s="216"/>
      <c r="E550" s="140"/>
      <c r="F550" s="189"/>
      <c r="G550" s="138"/>
      <c r="H550" s="139"/>
    </row>
    <row r="551" spans="1:8" x14ac:dyDescent="0.2">
      <c r="A551" s="47"/>
      <c r="B551" s="50" t="s">
        <v>6</v>
      </c>
      <c r="C551" s="42"/>
      <c r="D551" s="216">
        <v>4</v>
      </c>
      <c r="E551" s="140"/>
      <c r="F551" s="179"/>
      <c r="G551" s="138"/>
      <c r="H551" s="118">
        <f>D551*F551</f>
        <v>0</v>
      </c>
    </row>
    <row r="552" spans="1:8" x14ac:dyDescent="0.2">
      <c r="A552" s="47"/>
      <c r="B552" s="50"/>
      <c r="C552" s="42"/>
      <c r="D552" s="216"/>
      <c r="E552" s="140"/>
      <c r="F552" s="151"/>
      <c r="G552" s="138"/>
      <c r="H552" s="119"/>
    </row>
    <row r="553" spans="1:8" x14ac:dyDescent="0.2">
      <c r="A553" s="43"/>
      <c r="B553" s="44"/>
      <c r="C553" s="27"/>
      <c r="D553" s="217"/>
      <c r="E553" s="143"/>
      <c r="F553" s="190"/>
      <c r="G553" s="138"/>
      <c r="H553" s="119"/>
    </row>
    <row r="554" spans="1:8" x14ac:dyDescent="0.2">
      <c r="A554" s="13"/>
      <c r="B554" s="14"/>
      <c r="C554" s="104"/>
      <c r="D554" s="213"/>
      <c r="E554" s="124"/>
      <c r="F554" s="186"/>
      <c r="G554" s="125"/>
      <c r="H554" s="126"/>
    </row>
    <row r="555" spans="1:8" x14ac:dyDescent="0.2">
      <c r="A555" s="46" t="s">
        <v>178</v>
      </c>
      <c r="B555" s="52" t="s">
        <v>58</v>
      </c>
      <c r="C555" s="100"/>
      <c r="D555" s="204"/>
      <c r="E555" s="111"/>
      <c r="F555" s="188"/>
      <c r="G555" s="228"/>
      <c r="H555" s="323">
        <f>SUM(H446:H553)</f>
        <v>0</v>
      </c>
    </row>
    <row r="556" spans="1:8" x14ac:dyDescent="0.2">
      <c r="A556" s="16"/>
      <c r="B556" s="17"/>
      <c r="C556" s="105"/>
      <c r="D556" s="214"/>
      <c r="E556" s="127"/>
      <c r="F556" s="179"/>
      <c r="G556" s="122"/>
      <c r="H556" s="118"/>
    </row>
    <row r="557" spans="1:8" x14ac:dyDescent="0.2">
      <c r="A557" s="47"/>
      <c r="B557" s="50"/>
      <c r="C557" s="42"/>
      <c r="D557" s="216"/>
      <c r="E557" s="140"/>
      <c r="F557" s="178"/>
      <c r="G557" s="138"/>
      <c r="H557" s="137"/>
    </row>
    <row r="558" spans="1:8" x14ac:dyDescent="0.25">
      <c r="A558" s="47" t="s">
        <v>179</v>
      </c>
      <c r="B558" s="53" t="s">
        <v>59</v>
      </c>
      <c r="C558" s="51"/>
      <c r="D558" s="218"/>
      <c r="E558" s="141"/>
      <c r="F558" s="192"/>
      <c r="G558" s="155"/>
      <c r="H558" s="154"/>
    </row>
    <row r="559" spans="1:8" x14ac:dyDescent="0.25">
      <c r="A559" s="47"/>
      <c r="B559" s="54"/>
      <c r="C559" s="51"/>
      <c r="D559" s="218"/>
      <c r="E559" s="141"/>
      <c r="F559" s="192"/>
      <c r="G559" s="155"/>
      <c r="H559" s="154"/>
    </row>
    <row r="560" spans="1:8" x14ac:dyDescent="0.25">
      <c r="A560" s="47"/>
      <c r="B560" s="53" t="s">
        <v>60</v>
      </c>
      <c r="C560" s="51"/>
      <c r="D560" s="218"/>
      <c r="E560" s="141"/>
      <c r="F560" s="192"/>
      <c r="G560" s="155"/>
      <c r="H560" s="154"/>
    </row>
    <row r="561" spans="1:8" x14ac:dyDescent="0.25">
      <c r="A561" s="47"/>
      <c r="B561" s="53"/>
      <c r="C561" s="51"/>
      <c r="D561" s="218"/>
      <c r="E561" s="141"/>
      <c r="F561" s="192"/>
      <c r="G561" s="155"/>
      <c r="H561" s="154"/>
    </row>
    <row r="562" spans="1:8" ht="57" x14ac:dyDescent="0.25">
      <c r="B562" s="45" t="s">
        <v>128</v>
      </c>
      <c r="C562" s="34"/>
      <c r="D562" s="210"/>
      <c r="E562" s="11"/>
      <c r="F562" s="185"/>
      <c r="G562" s="12"/>
      <c r="H562" s="121"/>
    </row>
    <row r="563" spans="1:8" x14ac:dyDescent="0.25">
      <c r="B563" s="45"/>
      <c r="C563" s="34"/>
      <c r="D563" s="210"/>
      <c r="E563" s="11"/>
      <c r="F563" s="185"/>
      <c r="G563" s="12"/>
      <c r="H563" s="121"/>
    </row>
    <row r="564" spans="1:8" ht="28.5" x14ac:dyDescent="0.2">
      <c r="B564" s="57" t="s">
        <v>62</v>
      </c>
      <c r="D564" s="207"/>
      <c r="F564" s="151"/>
      <c r="G564" s="123"/>
      <c r="H564" s="123"/>
    </row>
    <row r="565" spans="1:8" x14ac:dyDescent="0.2">
      <c r="B565" s="57"/>
      <c r="D565" s="207"/>
      <c r="F565" s="151"/>
      <c r="G565" s="123"/>
      <c r="H565" s="123"/>
    </row>
    <row r="566" spans="1:8" x14ac:dyDescent="0.2">
      <c r="B566" s="57" t="s">
        <v>63</v>
      </c>
      <c r="D566" s="207"/>
      <c r="F566" s="151"/>
      <c r="G566" s="123"/>
      <c r="H566" s="123"/>
    </row>
    <row r="567" spans="1:8" x14ac:dyDescent="0.2">
      <c r="B567" s="57" t="s">
        <v>64</v>
      </c>
      <c r="D567" s="207"/>
      <c r="F567" s="151"/>
      <c r="G567" s="123"/>
      <c r="H567" s="123"/>
    </row>
    <row r="568" spans="1:8" x14ac:dyDescent="0.2">
      <c r="B568" s="57" t="s">
        <v>65</v>
      </c>
      <c r="D568" s="207"/>
      <c r="F568" s="151"/>
      <c r="G568" s="123"/>
      <c r="H568" s="123"/>
    </row>
    <row r="569" spans="1:8" x14ac:dyDescent="0.2">
      <c r="B569" s="57" t="s">
        <v>66</v>
      </c>
      <c r="D569" s="207"/>
      <c r="F569" s="151"/>
      <c r="G569" s="123"/>
      <c r="H569" s="123"/>
    </row>
    <row r="570" spans="1:8" x14ac:dyDescent="0.2">
      <c r="B570" s="57" t="s">
        <v>67</v>
      </c>
      <c r="D570" s="207"/>
      <c r="F570" s="151"/>
      <c r="G570" s="123"/>
      <c r="H570" s="123"/>
    </row>
    <row r="571" spans="1:8" x14ac:dyDescent="0.2">
      <c r="B571" s="57"/>
      <c r="D571" s="207"/>
      <c r="F571" s="151"/>
      <c r="G571" s="123"/>
      <c r="H571" s="123"/>
    </row>
    <row r="572" spans="1:8" ht="28.5" x14ac:dyDescent="0.2">
      <c r="B572" s="59" t="s">
        <v>68</v>
      </c>
      <c r="D572" s="207"/>
      <c r="F572" s="151"/>
      <c r="G572" s="123"/>
      <c r="H572" s="123"/>
    </row>
    <row r="573" spans="1:8" x14ac:dyDescent="0.2">
      <c r="B573" s="59"/>
      <c r="D573" s="207"/>
      <c r="F573" s="151"/>
      <c r="G573" s="123"/>
      <c r="H573" s="123"/>
    </row>
    <row r="574" spans="1:8" ht="42.75" x14ac:dyDescent="0.2">
      <c r="B574" s="60" t="s">
        <v>69</v>
      </c>
      <c r="D574" s="207"/>
      <c r="F574" s="151"/>
      <c r="G574" s="123"/>
      <c r="H574" s="123"/>
    </row>
    <row r="575" spans="1:8" x14ac:dyDescent="0.25">
      <c r="B575" s="45"/>
      <c r="C575" s="34"/>
      <c r="D575" s="210"/>
      <c r="E575" s="11"/>
      <c r="F575" s="185"/>
      <c r="G575" s="12"/>
      <c r="H575" s="121"/>
    </row>
    <row r="576" spans="1:8" x14ac:dyDescent="0.25">
      <c r="B576" s="55" t="s">
        <v>61</v>
      </c>
      <c r="C576" s="34"/>
      <c r="D576" s="210"/>
      <c r="E576" s="11"/>
      <c r="F576" s="185"/>
      <c r="G576" s="12"/>
      <c r="H576" s="121"/>
    </row>
    <row r="577" spans="2:8" x14ac:dyDescent="0.25">
      <c r="B577" s="55"/>
      <c r="C577" s="34"/>
      <c r="D577" s="210"/>
      <c r="E577" s="11"/>
      <c r="F577" s="185"/>
      <c r="G577" s="12"/>
      <c r="H577" s="121"/>
    </row>
    <row r="578" spans="2:8" ht="128.25" x14ac:dyDescent="0.2">
      <c r="B578" s="61" t="s">
        <v>187</v>
      </c>
      <c r="D578" s="207"/>
      <c r="F578" s="151"/>
      <c r="G578" s="123"/>
      <c r="H578" s="123"/>
    </row>
    <row r="579" spans="2:8" x14ac:dyDescent="0.2">
      <c r="B579" s="56"/>
      <c r="D579" s="207"/>
      <c r="F579" s="151"/>
      <c r="G579" s="123"/>
      <c r="H579" s="123"/>
    </row>
    <row r="580" spans="2:8" ht="30" x14ac:dyDescent="0.2">
      <c r="B580" s="158" t="s">
        <v>129</v>
      </c>
      <c r="D580" s="207"/>
      <c r="F580" s="151"/>
      <c r="G580" s="123"/>
      <c r="H580" s="123"/>
    </row>
    <row r="581" spans="2:8" x14ac:dyDescent="0.2">
      <c r="B581" s="61"/>
      <c r="D581" s="207"/>
      <c r="F581" s="151"/>
      <c r="G581" s="123"/>
      <c r="H581" s="123"/>
    </row>
    <row r="582" spans="2:8" ht="28.5" x14ac:dyDescent="0.2">
      <c r="B582" s="61" t="s">
        <v>359</v>
      </c>
      <c r="D582" s="207"/>
      <c r="F582" s="151"/>
      <c r="G582" s="123"/>
      <c r="H582" s="123"/>
    </row>
    <row r="583" spans="2:8" x14ac:dyDescent="0.2">
      <c r="B583" s="57"/>
      <c r="D583" s="207"/>
      <c r="F583" s="151"/>
      <c r="G583" s="123"/>
      <c r="H583" s="123"/>
    </row>
    <row r="584" spans="2:8" ht="57" x14ac:dyDescent="0.2">
      <c r="B584" s="61" t="s">
        <v>70</v>
      </c>
      <c r="D584" s="207"/>
      <c r="F584" s="151"/>
      <c r="G584" s="123"/>
      <c r="H584" s="123"/>
    </row>
    <row r="585" spans="2:8" x14ac:dyDescent="0.2">
      <c r="B585" s="61"/>
      <c r="D585" s="207"/>
      <c r="F585" s="151"/>
      <c r="G585" s="123"/>
      <c r="H585" s="123"/>
    </row>
    <row r="586" spans="2:8" x14ac:dyDescent="0.2">
      <c r="B586" s="55" t="s">
        <v>188</v>
      </c>
      <c r="D586" s="207"/>
      <c r="F586" s="151"/>
      <c r="G586" s="123"/>
      <c r="H586" s="123"/>
    </row>
    <row r="587" spans="2:8" x14ac:dyDescent="0.2">
      <c r="B587" s="55"/>
      <c r="D587" s="207"/>
      <c r="F587" s="151"/>
      <c r="G587" s="123"/>
      <c r="H587" s="123"/>
    </row>
    <row r="588" spans="2:8" ht="117.75" customHeight="1" x14ac:dyDescent="0.2">
      <c r="B588" s="163" t="s">
        <v>190</v>
      </c>
      <c r="D588" s="207"/>
      <c r="F588" s="151"/>
      <c r="G588" s="123"/>
      <c r="H588" s="123"/>
    </row>
    <row r="589" spans="2:8" x14ac:dyDescent="0.2">
      <c r="B589" s="61"/>
      <c r="D589" s="207"/>
      <c r="F589" s="151"/>
      <c r="G589" s="123"/>
      <c r="H589" s="123"/>
    </row>
    <row r="590" spans="2:8" ht="30" x14ac:dyDescent="0.2">
      <c r="B590" s="158" t="s">
        <v>189</v>
      </c>
      <c r="D590" s="207"/>
      <c r="F590" s="151"/>
      <c r="G590" s="123"/>
      <c r="H590" s="123"/>
    </row>
    <row r="591" spans="2:8" x14ac:dyDescent="0.2">
      <c r="B591" s="158"/>
      <c r="D591" s="207"/>
      <c r="F591" s="151"/>
      <c r="G591" s="123"/>
      <c r="H591" s="123"/>
    </row>
    <row r="592" spans="2:8" ht="47.25" customHeight="1" x14ac:dyDescent="0.2">
      <c r="B592" s="61" t="s">
        <v>217</v>
      </c>
      <c r="D592" s="207"/>
      <c r="F592" s="151"/>
      <c r="G592" s="123"/>
      <c r="H592" s="123"/>
    </row>
    <row r="593" spans="2:8" x14ac:dyDescent="0.2">
      <c r="B593" s="163"/>
      <c r="D593" s="207"/>
      <c r="F593" s="151"/>
      <c r="G593" s="123"/>
      <c r="H593" s="123"/>
    </row>
    <row r="594" spans="2:8" x14ac:dyDescent="0.25">
      <c r="B594" s="55" t="s">
        <v>71</v>
      </c>
      <c r="C594" s="34"/>
      <c r="D594" s="210"/>
      <c r="E594" s="11"/>
      <c r="F594" s="185"/>
      <c r="G594" s="12"/>
      <c r="H594" s="121"/>
    </row>
    <row r="595" spans="2:8" x14ac:dyDescent="0.25">
      <c r="B595" s="45"/>
      <c r="C595" s="34"/>
      <c r="D595" s="210"/>
      <c r="E595" s="11"/>
      <c r="F595" s="185"/>
      <c r="G595" s="12"/>
      <c r="H595" s="121"/>
    </row>
    <row r="596" spans="2:8" ht="57" x14ac:dyDescent="0.25">
      <c r="B596" s="45" t="s">
        <v>202</v>
      </c>
      <c r="C596" s="34"/>
      <c r="D596" s="210"/>
      <c r="E596" s="11"/>
      <c r="F596" s="185"/>
      <c r="G596" s="12"/>
      <c r="H596" s="121"/>
    </row>
    <row r="597" spans="2:8" ht="13.5" customHeight="1" x14ac:dyDescent="0.25">
      <c r="B597" s="45"/>
      <c r="C597" s="34"/>
      <c r="D597" s="210"/>
      <c r="E597" s="11"/>
      <c r="F597" s="185"/>
      <c r="G597" s="12"/>
      <c r="H597" s="121"/>
    </row>
    <row r="598" spans="2:8" ht="28.5" x14ac:dyDescent="0.25">
      <c r="B598" s="45" t="s">
        <v>72</v>
      </c>
      <c r="C598" s="34"/>
      <c r="D598" s="210"/>
      <c r="E598" s="11"/>
      <c r="F598" s="185"/>
      <c r="G598" s="12"/>
      <c r="H598" s="121"/>
    </row>
    <row r="599" spans="2:8" ht="9" customHeight="1" x14ac:dyDescent="0.25">
      <c r="B599" s="45"/>
      <c r="C599" s="34"/>
      <c r="D599" s="210"/>
      <c r="E599" s="11"/>
      <c r="F599" s="185"/>
      <c r="G599" s="12"/>
      <c r="H599" s="121"/>
    </row>
    <row r="600" spans="2:8" x14ac:dyDescent="0.25">
      <c r="B600" s="55" t="s">
        <v>73</v>
      </c>
      <c r="C600" s="34"/>
      <c r="D600" s="210"/>
      <c r="E600" s="11"/>
      <c r="F600" s="185"/>
      <c r="G600" s="12"/>
      <c r="H600" s="121"/>
    </row>
    <row r="601" spans="2:8" ht="7.5" customHeight="1" x14ac:dyDescent="0.25">
      <c r="B601" s="45"/>
      <c r="C601" s="34"/>
      <c r="D601" s="210"/>
      <c r="E601" s="11"/>
      <c r="F601" s="185"/>
      <c r="G601" s="12"/>
      <c r="H601" s="121"/>
    </row>
    <row r="602" spans="2:8" ht="99.75" x14ac:dyDescent="0.25">
      <c r="B602" s="62" t="s">
        <v>203</v>
      </c>
      <c r="C602" s="34"/>
      <c r="D602" s="210"/>
      <c r="E602" s="11"/>
      <c r="F602" s="185"/>
      <c r="G602" s="12"/>
      <c r="H602" s="121"/>
    </row>
    <row r="603" spans="2:8" ht="9.75" customHeight="1" x14ac:dyDescent="0.25">
      <c r="B603" s="45"/>
      <c r="C603" s="34"/>
      <c r="D603" s="210"/>
      <c r="E603" s="11"/>
      <c r="F603" s="185"/>
      <c r="G603" s="12"/>
      <c r="H603" s="121"/>
    </row>
    <row r="604" spans="2:8" ht="57" x14ac:dyDescent="0.25">
      <c r="B604" s="45" t="s">
        <v>136</v>
      </c>
      <c r="C604" s="34"/>
      <c r="D604" s="210"/>
      <c r="E604" s="11"/>
      <c r="F604" s="185"/>
      <c r="G604" s="12"/>
      <c r="H604" s="121"/>
    </row>
    <row r="605" spans="2:8" x14ac:dyDescent="0.25">
      <c r="B605" s="45"/>
      <c r="C605" s="34"/>
      <c r="D605" s="210"/>
      <c r="E605" s="11"/>
      <c r="F605" s="185"/>
      <c r="G605" s="12"/>
      <c r="H605" s="121"/>
    </row>
    <row r="606" spans="2:8" ht="57" x14ac:dyDescent="0.25">
      <c r="B606" s="45" t="s">
        <v>199</v>
      </c>
      <c r="C606" s="34"/>
      <c r="D606" s="210"/>
      <c r="E606" s="11"/>
      <c r="F606" s="185"/>
      <c r="G606" s="12"/>
      <c r="H606" s="121"/>
    </row>
    <row r="607" spans="2:8" x14ac:dyDescent="0.25">
      <c r="B607" s="45"/>
      <c r="C607" s="34"/>
      <c r="D607" s="210"/>
      <c r="E607" s="11"/>
      <c r="F607" s="185"/>
      <c r="G607" s="12"/>
      <c r="H607" s="121"/>
    </row>
    <row r="608" spans="2:8" ht="57" x14ac:dyDescent="0.25">
      <c r="B608" s="45" t="s">
        <v>168</v>
      </c>
      <c r="C608" s="34"/>
      <c r="D608" s="210"/>
      <c r="E608" s="11"/>
      <c r="F608" s="185"/>
      <c r="G608" s="12"/>
      <c r="H608" s="121"/>
    </row>
    <row r="609" spans="2:8" x14ac:dyDescent="0.25">
      <c r="B609" s="45"/>
      <c r="C609" s="34"/>
      <c r="D609" s="210"/>
      <c r="E609" s="11"/>
      <c r="F609" s="185"/>
      <c r="G609" s="12"/>
      <c r="H609" s="121"/>
    </row>
    <row r="610" spans="2:8" ht="42.75" x14ac:dyDescent="0.25">
      <c r="B610" s="45" t="s">
        <v>74</v>
      </c>
      <c r="C610" s="34"/>
      <c r="D610" s="210"/>
      <c r="E610" s="11"/>
      <c r="F610" s="185"/>
      <c r="G610" s="12"/>
      <c r="H610" s="121"/>
    </row>
    <row r="611" spans="2:8" x14ac:dyDescent="0.25">
      <c r="B611" s="45"/>
      <c r="C611" s="34"/>
      <c r="D611" s="210"/>
      <c r="E611" s="11"/>
      <c r="F611" s="185"/>
      <c r="G611" s="12"/>
      <c r="H611" s="121"/>
    </row>
    <row r="612" spans="2:8" ht="42.75" x14ac:dyDescent="0.25">
      <c r="B612" s="45" t="s">
        <v>75</v>
      </c>
      <c r="C612" s="34"/>
      <c r="D612" s="210"/>
      <c r="E612" s="11"/>
      <c r="F612" s="185"/>
      <c r="G612" s="12"/>
      <c r="H612" s="121"/>
    </row>
    <row r="613" spans="2:8" x14ac:dyDescent="0.25">
      <c r="B613" s="45"/>
      <c r="C613" s="34"/>
      <c r="D613" s="210"/>
      <c r="E613" s="11"/>
      <c r="F613" s="185"/>
      <c r="G613" s="12"/>
      <c r="H613" s="121"/>
    </row>
    <row r="614" spans="2:8" ht="60" x14ac:dyDescent="0.2">
      <c r="B614" s="63" t="s">
        <v>76</v>
      </c>
      <c r="D614" s="207"/>
      <c r="F614" s="151"/>
      <c r="G614" s="123"/>
      <c r="H614" s="123"/>
    </row>
    <row r="615" spans="2:8" ht="42" customHeight="1" x14ac:dyDescent="0.25">
      <c r="B615" s="70" t="s">
        <v>235</v>
      </c>
      <c r="D615" s="207"/>
      <c r="F615" s="151"/>
      <c r="G615" s="123"/>
      <c r="H615" s="123"/>
    </row>
    <row r="616" spans="2:8" x14ac:dyDescent="0.2">
      <c r="B616" s="61"/>
      <c r="D616" s="207"/>
      <c r="F616" s="151"/>
      <c r="G616" s="123"/>
      <c r="H616" s="123"/>
    </row>
    <row r="617" spans="2:8" ht="85.5" x14ac:dyDescent="0.2">
      <c r="B617" s="64" t="s">
        <v>77</v>
      </c>
      <c r="D617" s="207"/>
      <c r="F617" s="151"/>
      <c r="G617" s="123"/>
      <c r="H617" s="123"/>
    </row>
    <row r="618" spans="2:8" x14ac:dyDescent="0.2">
      <c r="B618" s="61"/>
      <c r="D618" s="207"/>
      <c r="F618" s="151"/>
      <c r="G618" s="123"/>
      <c r="H618" s="123"/>
    </row>
    <row r="619" spans="2:8" ht="71.25" x14ac:dyDescent="0.2">
      <c r="B619" s="58" t="s">
        <v>204</v>
      </c>
      <c r="D619" s="207"/>
      <c r="F619" s="151"/>
      <c r="G619" s="123"/>
      <c r="H619" s="123"/>
    </row>
    <row r="620" spans="2:8" x14ac:dyDescent="0.2">
      <c r="B620" s="61"/>
      <c r="D620" s="207"/>
      <c r="F620" s="151"/>
      <c r="G620" s="123"/>
      <c r="H620" s="123"/>
    </row>
    <row r="621" spans="2:8" ht="57" x14ac:dyDescent="0.2">
      <c r="B621" s="65" t="s">
        <v>78</v>
      </c>
      <c r="C621" s="100"/>
      <c r="D621" s="209"/>
      <c r="E621" s="111"/>
      <c r="F621" s="151"/>
      <c r="G621" s="123"/>
      <c r="H621" s="123"/>
    </row>
    <row r="622" spans="2:8" x14ac:dyDescent="0.2">
      <c r="B622" s="65"/>
      <c r="C622" s="100"/>
      <c r="D622" s="209"/>
      <c r="E622" s="111"/>
      <c r="F622" s="151"/>
      <c r="G622" s="123"/>
      <c r="H622" s="123"/>
    </row>
    <row r="623" spans="2:8" ht="28.5" x14ac:dyDescent="0.2">
      <c r="B623" s="66" t="s">
        <v>79</v>
      </c>
      <c r="C623" s="100"/>
      <c r="D623" s="209"/>
      <c r="E623" s="111"/>
      <c r="F623" s="151"/>
      <c r="G623" s="123"/>
      <c r="H623" s="123"/>
    </row>
    <row r="624" spans="2:8" x14ac:dyDescent="0.2">
      <c r="B624" s="66"/>
      <c r="C624" s="100"/>
      <c r="D624" s="209"/>
      <c r="E624" s="111"/>
      <c r="F624" s="151"/>
      <c r="G624" s="123"/>
      <c r="H624" s="123"/>
    </row>
    <row r="625" spans="2:8" ht="28.5" x14ac:dyDescent="0.2">
      <c r="B625" s="165" t="s">
        <v>129</v>
      </c>
      <c r="C625" s="100"/>
      <c r="D625" s="209"/>
      <c r="E625" s="111"/>
      <c r="F625" s="151"/>
      <c r="G625" s="123"/>
      <c r="H625" s="123"/>
    </row>
    <row r="626" spans="2:8" x14ac:dyDescent="0.2">
      <c r="B626" s="67"/>
      <c r="C626" s="100"/>
      <c r="D626" s="209"/>
      <c r="E626" s="111"/>
      <c r="F626" s="151"/>
      <c r="G626" s="123"/>
      <c r="H626" s="123"/>
    </row>
    <row r="627" spans="2:8" x14ac:dyDescent="0.2">
      <c r="B627" s="67" t="s">
        <v>117</v>
      </c>
      <c r="C627" s="100"/>
      <c r="D627" s="209"/>
      <c r="E627" s="111"/>
      <c r="F627" s="151"/>
      <c r="G627" s="123"/>
      <c r="H627" s="123"/>
    </row>
    <row r="628" spans="2:8" x14ac:dyDescent="0.2">
      <c r="B628" s="67"/>
      <c r="C628" s="100"/>
      <c r="D628" s="209"/>
      <c r="E628" s="111"/>
      <c r="F628" s="151"/>
      <c r="G628" s="123"/>
      <c r="H628" s="123"/>
    </row>
    <row r="629" spans="2:8" x14ac:dyDescent="0.2">
      <c r="B629" s="240" t="s">
        <v>329</v>
      </c>
      <c r="C629" s="106"/>
      <c r="D629" s="211"/>
      <c r="E629" s="128"/>
      <c r="F629" s="187"/>
      <c r="G629" s="129"/>
      <c r="H629" s="129"/>
    </row>
    <row r="630" spans="2:8" x14ac:dyDescent="0.2">
      <c r="B630" s="241" t="s">
        <v>45</v>
      </c>
      <c r="C630" s="106"/>
      <c r="D630" s="215">
        <v>111.93</v>
      </c>
      <c r="E630" s="128"/>
      <c r="F630" s="181"/>
      <c r="G630" s="129"/>
      <c r="H630" s="118">
        <f>D630*F630</f>
        <v>0</v>
      </c>
    </row>
    <row r="631" spans="2:8" x14ac:dyDescent="0.2">
      <c r="B631" s="240" t="s">
        <v>360</v>
      </c>
      <c r="C631" s="106"/>
      <c r="D631" s="215"/>
      <c r="E631" s="128"/>
      <c r="F631" s="268"/>
      <c r="G631" s="129"/>
      <c r="H631" s="119"/>
    </row>
    <row r="632" spans="2:8" x14ac:dyDescent="0.2">
      <c r="B632" s="241" t="s">
        <v>45</v>
      </c>
      <c r="C632" s="106"/>
      <c r="D632" s="215">
        <f>H13-D630</f>
        <v>586.01</v>
      </c>
      <c r="E632" s="128"/>
      <c r="F632" s="181"/>
      <c r="G632" s="129"/>
      <c r="H632" s="118">
        <f>D632*F632</f>
        <v>0</v>
      </c>
    </row>
    <row r="633" spans="2:8" x14ac:dyDescent="0.2">
      <c r="B633" s="240"/>
      <c r="C633" s="106"/>
      <c r="D633" s="211"/>
      <c r="E633" s="128"/>
      <c r="F633" s="187"/>
      <c r="G633" s="129"/>
      <c r="H633" s="129"/>
    </row>
    <row r="634" spans="2:8" ht="30" x14ac:dyDescent="0.2">
      <c r="B634" s="239" t="s">
        <v>216</v>
      </c>
      <c r="D634" s="215"/>
      <c r="F634" s="151"/>
      <c r="H634" s="123"/>
    </row>
    <row r="635" spans="2:8" x14ac:dyDescent="0.2">
      <c r="B635" s="239"/>
      <c r="D635" s="215"/>
      <c r="F635" s="151"/>
      <c r="H635" s="123"/>
    </row>
    <row r="636" spans="2:8" x14ac:dyDescent="0.2">
      <c r="B636" s="166" t="s">
        <v>338</v>
      </c>
      <c r="D636" s="215"/>
      <c r="F636" s="151"/>
      <c r="H636" s="123"/>
    </row>
    <row r="637" spans="2:8" x14ac:dyDescent="0.25">
      <c r="B637" s="69" t="s">
        <v>1</v>
      </c>
      <c r="C637" s="1"/>
      <c r="D637" s="219">
        <v>10</v>
      </c>
      <c r="E637" s="1"/>
      <c r="F637" s="179"/>
      <c r="H637" s="118">
        <f>D637*F637</f>
        <v>0</v>
      </c>
    </row>
    <row r="638" spans="2:8" x14ac:dyDescent="0.2">
      <c r="B638" s="166" t="s">
        <v>361</v>
      </c>
      <c r="D638" s="215"/>
      <c r="F638" s="151"/>
      <c r="H638" s="123"/>
    </row>
    <row r="639" spans="2:8" x14ac:dyDescent="0.25">
      <c r="B639" s="69" t="s">
        <v>1</v>
      </c>
      <c r="C639" s="1"/>
      <c r="D639" s="219">
        <v>49</v>
      </c>
      <c r="E639" s="1"/>
      <c r="F639" s="179"/>
      <c r="H639" s="118">
        <f>D639*F639</f>
        <v>0</v>
      </c>
    </row>
    <row r="640" spans="2:8" x14ac:dyDescent="0.25">
      <c r="B640" s="166" t="s">
        <v>399</v>
      </c>
      <c r="C640" s="1"/>
      <c r="D640" s="219"/>
      <c r="E640" s="1"/>
      <c r="F640" s="151"/>
      <c r="H640" s="119"/>
    </row>
    <row r="641" spans="2:13" x14ac:dyDescent="0.25">
      <c r="B641" s="69" t="s">
        <v>1</v>
      </c>
      <c r="C641" s="1"/>
      <c r="D641" s="219">
        <v>2</v>
      </c>
      <c r="E641" s="1"/>
      <c r="F641" s="179"/>
      <c r="H641" s="118">
        <f>D641*F641</f>
        <v>0</v>
      </c>
    </row>
    <row r="642" spans="2:13" x14ac:dyDescent="0.2">
      <c r="B642" s="69"/>
      <c r="D642" s="215"/>
      <c r="F642" s="151"/>
      <c r="H642" s="123"/>
    </row>
    <row r="643" spans="2:13" ht="105" x14ac:dyDescent="0.2">
      <c r="B643" s="71" t="s">
        <v>328</v>
      </c>
      <c r="C643" s="27"/>
      <c r="D643" s="217"/>
      <c r="E643" s="143"/>
      <c r="F643" s="190"/>
      <c r="G643" s="200"/>
      <c r="H643" s="150"/>
    </row>
    <row r="644" spans="2:13" x14ac:dyDescent="0.2">
      <c r="B644" s="37"/>
      <c r="C644" s="27"/>
      <c r="D644" s="216"/>
      <c r="E644" s="136"/>
      <c r="F644" s="178"/>
      <c r="G644" s="138"/>
      <c r="H644" s="137"/>
    </row>
    <row r="645" spans="2:13" x14ac:dyDescent="0.2">
      <c r="B645" s="157" t="s">
        <v>137</v>
      </c>
      <c r="C645" s="42"/>
      <c r="D645" s="216"/>
      <c r="E645" s="140"/>
      <c r="F645" s="178"/>
      <c r="G645" s="142"/>
      <c r="H645" s="137"/>
    </row>
    <row r="646" spans="2:13" x14ac:dyDescent="0.2">
      <c r="B646" s="157"/>
      <c r="C646" s="42"/>
      <c r="D646" s="216"/>
      <c r="E646" s="140"/>
      <c r="F646" s="178"/>
      <c r="G646" s="142"/>
      <c r="H646" s="137"/>
    </row>
    <row r="647" spans="2:13" x14ac:dyDescent="0.2">
      <c r="B647" s="157" t="s">
        <v>362</v>
      </c>
      <c r="C647" s="42"/>
      <c r="D647" s="216"/>
      <c r="E647" s="140"/>
      <c r="F647" s="178"/>
      <c r="G647" s="142"/>
      <c r="H647" s="137"/>
    </row>
    <row r="648" spans="2:13" x14ac:dyDescent="0.2">
      <c r="B648" s="157"/>
      <c r="C648" s="42"/>
      <c r="D648" s="216"/>
      <c r="E648" s="140"/>
      <c r="F648" s="178"/>
      <c r="G648" s="142"/>
      <c r="H648" s="137"/>
    </row>
    <row r="649" spans="2:13" x14ac:dyDescent="0.2">
      <c r="B649" s="167" t="s">
        <v>394</v>
      </c>
      <c r="C649" s="42"/>
      <c r="D649" s="216"/>
      <c r="E649" s="140"/>
      <c r="F649" s="190"/>
      <c r="G649" s="142"/>
      <c r="H649" s="137"/>
    </row>
    <row r="650" spans="2:13" x14ac:dyDescent="0.2">
      <c r="B650" s="35" t="s">
        <v>395</v>
      </c>
      <c r="C650" s="42"/>
      <c r="D650" s="216"/>
      <c r="E650" s="140"/>
      <c r="F650" s="190"/>
      <c r="G650" s="142"/>
      <c r="H650" s="137"/>
      <c r="K650" s="314"/>
      <c r="L650" s="314"/>
      <c r="M650" s="314"/>
    </row>
    <row r="651" spans="2:13" x14ac:dyDescent="0.2">
      <c r="B651" s="269" t="s">
        <v>1</v>
      </c>
      <c r="C651" s="320"/>
      <c r="D651" s="319">
        <v>1</v>
      </c>
      <c r="E651" s="321"/>
      <c r="F651" s="181"/>
      <c r="G651" s="203"/>
      <c r="H651" s="160">
        <f>D651*F651</f>
        <v>0</v>
      </c>
      <c r="K651" s="314"/>
      <c r="L651" s="314"/>
      <c r="M651" s="314"/>
    </row>
    <row r="652" spans="2:13" x14ac:dyDescent="0.2">
      <c r="B652" s="73" t="s">
        <v>396</v>
      </c>
      <c r="C652" s="42"/>
      <c r="D652" s="207"/>
      <c r="E652" s="90"/>
      <c r="F652" s="182"/>
      <c r="G652" s="117"/>
      <c r="K652" s="314"/>
      <c r="L652" s="314"/>
      <c r="M652" s="314"/>
    </row>
    <row r="653" spans="2:13" x14ac:dyDescent="0.2">
      <c r="B653" s="31" t="s">
        <v>397</v>
      </c>
      <c r="C653" s="42"/>
      <c r="D653" s="216"/>
      <c r="E653" s="140"/>
      <c r="F653" s="189"/>
      <c r="G653" s="138"/>
      <c r="H653" s="139"/>
      <c r="K653" s="314"/>
      <c r="L653" s="314"/>
      <c r="M653" s="314"/>
    </row>
    <row r="654" spans="2:13" x14ac:dyDescent="0.2">
      <c r="B654" s="50" t="s">
        <v>1</v>
      </c>
      <c r="C654" s="42"/>
      <c r="D654" s="207">
        <v>1</v>
      </c>
      <c r="E654" s="90"/>
      <c r="F654" s="184"/>
      <c r="G654" s="117"/>
      <c r="H654" s="118">
        <f>D654*F654</f>
        <v>0</v>
      </c>
      <c r="K654" s="333"/>
      <c r="L654" s="333"/>
      <c r="M654" s="333"/>
    </row>
    <row r="655" spans="2:13" x14ac:dyDescent="0.2">
      <c r="B655" s="73" t="s">
        <v>398</v>
      </c>
      <c r="C655" s="42"/>
      <c r="D655" s="216"/>
      <c r="E655" s="140"/>
      <c r="F655" s="189"/>
      <c r="G655" s="138"/>
      <c r="H655" s="139"/>
      <c r="K655" s="333"/>
      <c r="L655" s="333"/>
      <c r="M655" s="333"/>
    </row>
    <row r="656" spans="2:13" x14ac:dyDescent="0.2">
      <c r="B656" s="31" t="s">
        <v>395</v>
      </c>
      <c r="C656" s="42"/>
      <c r="D656" s="216"/>
      <c r="E656" s="140"/>
      <c r="F656" s="189"/>
      <c r="G656" s="138"/>
      <c r="H656" s="139"/>
      <c r="K656" s="333"/>
      <c r="L656" s="333"/>
      <c r="M656" s="333"/>
    </row>
    <row r="657" spans="1:13" x14ac:dyDescent="0.2">
      <c r="B657" s="50" t="s">
        <v>1</v>
      </c>
      <c r="C657" s="42"/>
      <c r="D657" s="207">
        <v>1</v>
      </c>
      <c r="E657" s="90"/>
      <c r="F657" s="184"/>
      <c r="G657" s="117"/>
      <c r="H657" s="118">
        <f>D657*F657</f>
        <v>0</v>
      </c>
      <c r="K657" s="333"/>
      <c r="L657" s="333"/>
      <c r="M657" s="333"/>
    </row>
    <row r="658" spans="1:13" x14ac:dyDescent="0.2">
      <c r="B658" s="157"/>
      <c r="C658" s="42"/>
      <c r="D658" s="216"/>
      <c r="E658" s="140"/>
      <c r="F658" s="178"/>
      <c r="G658" s="142"/>
      <c r="H658" s="137"/>
    </row>
    <row r="659" spans="1:13" x14ac:dyDescent="0.2">
      <c r="B659" s="157" t="s">
        <v>345</v>
      </c>
      <c r="C659" s="42"/>
      <c r="D659" s="216"/>
      <c r="E659" s="140"/>
      <c r="F659" s="178"/>
      <c r="G659" s="142"/>
      <c r="H659" s="137"/>
    </row>
    <row r="660" spans="1:13" x14ac:dyDescent="0.2">
      <c r="B660" s="157"/>
      <c r="C660" s="42"/>
      <c r="D660" s="216"/>
      <c r="E660" s="140"/>
      <c r="F660" s="178"/>
      <c r="G660" s="142"/>
      <c r="H660" s="137"/>
    </row>
    <row r="661" spans="1:13" x14ac:dyDescent="0.2">
      <c r="B661" s="106" t="s">
        <v>400</v>
      </c>
      <c r="D661" s="101"/>
      <c r="E661" s="101"/>
      <c r="F661" s="101"/>
      <c r="G661" s="101"/>
      <c r="H661" s="101"/>
    </row>
    <row r="662" spans="1:13" x14ac:dyDescent="0.2">
      <c r="B662" s="327" t="s">
        <v>208</v>
      </c>
      <c r="D662" s="101"/>
      <c r="E662" s="101"/>
      <c r="F662" s="101"/>
      <c r="G662" s="101"/>
      <c r="H662" s="101"/>
    </row>
    <row r="663" spans="1:13" s="106" customFormat="1" x14ac:dyDescent="0.2">
      <c r="A663" s="96"/>
      <c r="B663" s="35" t="s">
        <v>363</v>
      </c>
      <c r="C663" s="101"/>
      <c r="D663" s="101"/>
      <c r="E663" s="101"/>
      <c r="F663" s="101"/>
      <c r="G663" s="101"/>
      <c r="H663" s="101"/>
      <c r="I663" s="101"/>
      <c r="J663" s="101"/>
      <c r="K663" s="101"/>
      <c r="L663" s="101"/>
      <c r="M663" s="101"/>
    </row>
    <row r="664" spans="1:13" s="106" customFormat="1" x14ac:dyDescent="0.2">
      <c r="A664" s="96"/>
      <c r="B664" s="241" t="s">
        <v>1</v>
      </c>
      <c r="C664" s="100"/>
      <c r="D664" s="209">
        <v>1</v>
      </c>
      <c r="E664" s="111"/>
      <c r="F664" s="181"/>
      <c r="G664" s="114"/>
      <c r="H664" s="118">
        <f>D664*F664</f>
        <v>0</v>
      </c>
      <c r="I664" s="101"/>
      <c r="J664" s="101"/>
      <c r="K664" s="101"/>
      <c r="L664" s="101"/>
      <c r="M664" s="101"/>
    </row>
    <row r="665" spans="1:13" s="106" customFormat="1" x14ac:dyDescent="0.2">
      <c r="A665" s="96"/>
      <c r="B665" s="328" t="s">
        <v>401</v>
      </c>
      <c r="C665" s="76"/>
      <c r="D665" s="194"/>
      <c r="E665" s="144"/>
      <c r="F665" s="190"/>
      <c r="G665" s="156"/>
      <c r="H665" s="156"/>
      <c r="I665" s="101"/>
      <c r="J665" s="101"/>
      <c r="K665" s="101"/>
      <c r="L665" s="101"/>
      <c r="M665" s="101"/>
    </row>
    <row r="666" spans="1:13" s="106" customFormat="1" x14ac:dyDescent="0.2">
      <c r="A666" s="96"/>
      <c r="B666" s="35" t="s">
        <v>364</v>
      </c>
      <c r="C666" s="75"/>
      <c r="D666" s="209"/>
      <c r="E666" s="145"/>
      <c r="F666" s="268"/>
      <c r="G666" s="134"/>
      <c r="H666" s="134"/>
      <c r="I666" s="101"/>
      <c r="J666" s="101"/>
      <c r="K666" s="101"/>
      <c r="L666" s="101"/>
      <c r="M666" s="101"/>
    </row>
    <row r="667" spans="1:13" s="106" customFormat="1" x14ac:dyDescent="0.2">
      <c r="A667" s="96"/>
      <c r="B667" s="269" t="s">
        <v>1</v>
      </c>
      <c r="C667" s="42"/>
      <c r="D667" s="209">
        <v>1</v>
      </c>
      <c r="E667" s="111"/>
      <c r="F667" s="180"/>
      <c r="G667" s="114"/>
      <c r="H667" s="118">
        <f>D667*F667</f>
        <v>0</v>
      </c>
      <c r="I667" s="101"/>
      <c r="J667" s="101"/>
      <c r="K667" s="101"/>
      <c r="L667" s="101"/>
      <c r="M667" s="101"/>
    </row>
    <row r="668" spans="1:13" s="106" customFormat="1" x14ac:dyDescent="0.2">
      <c r="A668" s="96"/>
      <c r="B668" s="328" t="s">
        <v>402</v>
      </c>
      <c r="C668" s="76"/>
      <c r="D668" s="194"/>
      <c r="E668" s="144"/>
      <c r="F668" s="190"/>
      <c r="G668" s="156"/>
      <c r="H668" s="156"/>
      <c r="I668" s="101"/>
      <c r="J668" s="101"/>
      <c r="K668" s="101"/>
      <c r="L668" s="101"/>
      <c r="M668" s="101"/>
    </row>
    <row r="669" spans="1:13" s="106" customFormat="1" x14ac:dyDescent="0.2">
      <c r="A669" s="96"/>
      <c r="B669" s="35" t="s">
        <v>365</v>
      </c>
      <c r="C669" s="75"/>
      <c r="D669" s="209"/>
      <c r="E669" s="145"/>
      <c r="F669" s="268"/>
      <c r="G669" s="134"/>
      <c r="H669" s="134"/>
      <c r="I669" s="101"/>
      <c r="J669" s="101"/>
      <c r="K669" s="101"/>
      <c r="L669" s="101"/>
      <c r="M669" s="101"/>
    </row>
    <row r="670" spans="1:13" s="106" customFormat="1" x14ac:dyDescent="0.2">
      <c r="A670" s="96"/>
      <c r="B670" s="269" t="s">
        <v>1</v>
      </c>
      <c r="C670" s="42"/>
      <c r="D670" s="209">
        <v>1</v>
      </c>
      <c r="E670" s="111"/>
      <c r="F670" s="180"/>
      <c r="G670" s="114"/>
      <c r="H670" s="118">
        <f>D670*F670</f>
        <v>0</v>
      </c>
      <c r="I670" s="101"/>
      <c r="J670" s="101"/>
      <c r="K670" s="101"/>
      <c r="L670" s="101"/>
      <c r="M670" s="101"/>
    </row>
    <row r="671" spans="1:13" s="106" customFormat="1" x14ac:dyDescent="0.2">
      <c r="A671" s="96"/>
      <c r="B671" s="328" t="s">
        <v>403</v>
      </c>
      <c r="C671" s="76"/>
      <c r="D671" s="194"/>
      <c r="E671" s="144"/>
      <c r="F671" s="190"/>
      <c r="G671" s="156"/>
      <c r="H671" s="156"/>
      <c r="I671" s="101"/>
      <c r="J671" s="101"/>
      <c r="K671" s="101"/>
      <c r="L671" s="101"/>
      <c r="M671" s="101"/>
    </row>
    <row r="672" spans="1:13" s="106" customFormat="1" x14ac:dyDescent="0.2">
      <c r="A672" s="96"/>
      <c r="B672" s="35" t="s">
        <v>366</v>
      </c>
      <c r="C672" s="75"/>
      <c r="D672" s="209"/>
      <c r="E672" s="145"/>
      <c r="F672" s="268"/>
      <c r="G672" s="134"/>
      <c r="H672" s="134"/>
      <c r="I672" s="101"/>
      <c r="J672" s="101"/>
      <c r="K672" s="101"/>
      <c r="L672" s="101"/>
      <c r="M672" s="101"/>
    </row>
    <row r="673" spans="1:13" s="106" customFormat="1" x14ac:dyDescent="0.2">
      <c r="A673" s="96"/>
      <c r="B673" s="269" t="s">
        <v>1</v>
      </c>
      <c r="C673" s="42"/>
      <c r="D673" s="209">
        <v>2</v>
      </c>
      <c r="E673" s="111"/>
      <c r="F673" s="180"/>
      <c r="G673" s="114"/>
      <c r="H673" s="118">
        <f>D673*F673</f>
        <v>0</v>
      </c>
      <c r="I673" s="101"/>
      <c r="J673" s="101"/>
      <c r="K673" s="101"/>
      <c r="L673" s="101"/>
      <c r="M673" s="101"/>
    </row>
    <row r="674" spans="1:13" s="106" customFormat="1" x14ac:dyDescent="0.2">
      <c r="A674" s="96"/>
      <c r="B674" s="167" t="s">
        <v>404</v>
      </c>
      <c r="C674" s="42"/>
      <c r="D674" s="216"/>
      <c r="E674" s="140"/>
      <c r="F674" s="190"/>
      <c r="G674" s="142"/>
      <c r="H674" s="137"/>
      <c r="I674" s="101"/>
      <c r="J674" s="101"/>
      <c r="K674" s="101"/>
      <c r="L674" s="101"/>
      <c r="M674" s="101"/>
    </row>
    <row r="675" spans="1:13" s="106" customFormat="1" x14ac:dyDescent="0.2">
      <c r="A675" s="96"/>
      <c r="B675" s="35" t="s">
        <v>395</v>
      </c>
      <c r="C675" s="42"/>
      <c r="D675" s="216"/>
      <c r="E675" s="140"/>
      <c r="F675" s="190"/>
      <c r="G675" s="142"/>
      <c r="H675" s="137"/>
      <c r="I675" s="101"/>
      <c r="J675" s="101"/>
      <c r="K675" s="101"/>
      <c r="L675" s="101"/>
      <c r="M675" s="101"/>
    </row>
    <row r="676" spans="1:13" s="106" customFormat="1" x14ac:dyDescent="0.2">
      <c r="A676" s="96"/>
      <c r="B676" s="269" t="s">
        <v>1</v>
      </c>
      <c r="C676" s="320"/>
      <c r="D676" s="319">
        <v>1</v>
      </c>
      <c r="E676" s="321"/>
      <c r="F676" s="181"/>
      <c r="G676" s="203"/>
      <c r="H676" s="160">
        <f>D676*F676</f>
        <v>0</v>
      </c>
      <c r="I676" s="101"/>
      <c r="J676" s="101"/>
      <c r="K676" s="101"/>
      <c r="L676" s="101"/>
      <c r="M676" s="101"/>
    </row>
    <row r="677" spans="1:13" s="106" customFormat="1" x14ac:dyDescent="0.2">
      <c r="A677" s="96"/>
      <c r="B677" s="73" t="s">
        <v>405</v>
      </c>
      <c r="C677" s="42"/>
      <c r="D677" s="207"/>
      <c r="E677" s="90"/>
      <c r="F677" s="182"/>
      <c r="G677" s="117"/>
      <c r="H677" s="115"/>
      <c r="I677" s="101"/>
      <c r="J677" s="101"/>
      <c r="K677" s="101"/>
      <c r="L677" s="101"/>
      <c r="M677" s="101"/>
    </row>
    <row r="678" spans="1:13" s="106" customFormat="1" x14ac:dyDescent="0.2">
      <c r="A678" s="96"/>
      <c r="B678" s="31" t="s">
        <v>397</v>
      </c>
      <c r="C678" s="42"/>
      <c r="D678" s="216"/>
      <c r="E678" s="140"/>
      <c r="F678" s="189"/>
      <c r="G678" s="138"/>
      <c r="H678" s="139"/>
      <c r="I678" s="101"/>
      <c r="J678" s="101"/>
      <c r="K678" s="101"/>
      <c r="L678" s="101"/>
      <c r="M678" s="101"/>
    </row>
    <row r="679" spans="1:13" s="106" customFormat="1" x14ac:dyDescent="0.2">
      <c r="A679" s="96"/>
      <c r="B679" s="50" t="s">
        <v>1</v>
      </c>
      <c r="C679" s="42"/>
      <c r="D679" s="207">
        <v>1</v>
      </c>
      <c r="E679" s="90"/>
      <c r="F679" s="184"/>
      <c r="G679" s="117"/>
      <c r="H679" s="118">
        <f>D679*F679</f>
        <v>0</v>
      </c>
      <c r="I679" s="101"/>
      <c r="J679" s="101"/>
      <c r="K679" s="101"/>
      <c r="L679" s="101"/>
      <c r="M679" s="101"/>
    </row>
    <row r="680" spans="1:13" s="106" customFormat="1" x14ac:dyDescent="0.2">
      <c r="A680" s="96"/>
      <c r="B680" s="73" t="s">
        <v>406</v>
      </c>
      <c r="C680" s="42"/>
      <c r="D680" s="216"/>
      <c r="E680" s="140"/>
      <c r="F680" s="189"/>
      <c r="G680" s="138"/>
      <c r="H680" s="139"/>
      <c r="I680" s="101"/>
      <c r="J680" s="101"/>
      <c r="K680" s="101"/>
      <c r="L680" s="101"/>
      <c r="M680" s="101"/>
    </row>
    <row r="681" spans="1:13" s="106" customFormat="1" x14ac:dyDescent="0.2">
      <c r="A681" s="96"/>
      <c r="B681" s="31" t="s">
        <v>395</v>
      </c>
      <c r="C681" s="42"/>
      <c r="D681" s="216"/>
      <c r="E681" s="140"/>
      <c r="F681" s="189"/>
      <c r="G681" s="138"/>
      <c r="H681" s="139"/>
      <c r="I681" s="101"/>
      <c r="J681" s="101"/>
      <c r="K681" s="101"/>
      <c r="L681" s="101"/>
      <c r="M681" s="101"/>
    </row>
    <row r="682" spans="1:13" s="106" customFormat="1" x14ac:dyDescent="0.2">
      <c r="A682" s="96"/>
      <c r="B682" s="50" t="s">
        <v>1</v>
      </c>
      <c r="C682" s="42"/>
      <c r="D682" s="207">
        <v>1</v>
      </c>
      <c r="E682" s="90"/>
      <c r="F682" s="184"/>
      <c r="G682" s="117"/>
      <c r="H682" s="118">
        <f>D682*F682</f>
        <v>0</v>
      </c>
      <c r="I682" s="101"/>
      <c r="J682" s="101"/>
      <c r="K682" s="101"/>
      <c r="L682" s="101"/>
      <c r="M682" s="101"/>
    </row>
    <row r="683" spans="1:13" s="106" customFormat="1" x14ac:dyDescent="0.2">
      <c r="A683" s="96"/>
      <c r="B683" s="73" t="s">
        <v>407</v>
      </c>
      <c r="C683" s="42"/>
      <c r="D683" s="216"/>
      <c r="E683" s="140"/>
      <c r="F683" s="189"/>
      <c r="G683" s="138"/>
      <c r="H683" s="139"/>
      <c r="I683" s="101"/>
      <c r="J683" s="101"/>
      <c r="K683" s="101"/>
      <c r="L683" s="101"/>
      <c r="M683" s="101"/>
    </row>
    <row r="684" spans="1:13" s="106" customFormat="1" x14ac:dyDescent="0.2">
      <c r="A684" s="96"/>
      <c r="B684" s="31" t="s">
        <v>363</v>
      </c>
      <c r="C684" s="42"/>
      <c r="D684" s="216"/>
      <c r="E684" s="140"/>
      <c r="F684" s="189"/>
      <c r="G684" s="138"/>
      <c r="H684" s="139"/>
      <c r="I684" s="101"/>
      <c r="J684" s="101"/>
      <c r="K684" s="101"/>
      <c r="L684" s="101"/>
      <c r="M684" s="101"/>
    </row>
    <row r="685" spans="1:13" s="106" customFormat="1" x14ac:dyDescent="0.2">
      <c r="A685" s="96"/>
      <c r="B685" s="50" t="s">
        <v>1</v>
      </c>
      <c r="C685" s="42"/>
      <c r="D685" s="207">
        <v>1</v>
      </c>
      <c r="E685" s="90"/>
      <c r="F685" s="184"/>
      <c r="G685" s="117"/>
      <c r="H685" s="118">
        <f>D685*F685</f>
        <v>0</v>
      </c>
      <c r="I685" s="101"/>
      <c r="J685" s="101"/>
      <c r="K685" s="101"/>
      <c r="L685" s="101"/>
      <c r="M685" s="101"/>
    </row>
    <row r="686" spans="1:13" s="106" customFormat="1" x14ac:dyDescent="0.2">
      <c r="A686" s="96"/>
      <c r="B686" s="73" t="s">
        <v>408</v>
      </c>
      <c r="C686" s="42"/>
      <c r="D686" s="207"/>
      <c r="E686" s="90"/>
      <c r="F686" s="182"/>
      <c r="G686" s="117"/>
      <c r="H686" s="115"/>
      <c r="I686" s="101"/>
      <c r="J686" s="101"/>
      <c r="K686" s="101"/>
      <c r="L686" s="101"/>
      <c r="M686" s="101"/>
    </row>
    <row r="687" spans="1:13" s="106" customFormat="1" x14ac:dyDescent="0.2">
      <c r="A687" s="96"/>
      <c r="B687" s="31" t="s">
        <v>200</v>
      </c>
      <c r="C687" s="42"/>
      <c r="D687" s="216"/>
      <c r="E687" s="140"/>
      <c r="F687" s="189"/>
      <c r="G687" s="138"/>
      <c r="H687" s="139"/>
      <c r="I687" s="101"/>
      <c r="J687" s="101"/>
      <c r="K687" s="101"/>
      <c r="L687" s="101"/>
      <c r="M687" s="101"/>
    </row>
    <row r="688" spans="1:13" s="106" customFormat="1" x14ac:dyDescent="0.2">
      <c r="A688" s="96"/>
      <c r="B688" s="50" t="s">
        <v>1</v>
      </c>
      <c r="C688" s="42"/>
      <c r="D688" s="207">
        <v>1</v>
      </c>
      <c r="E688" s="90"/>
      <c r="F688" s="184"/>
      <c r="G688" s="117"/>
      <c r="H688" s="118">
        <f>D688*F688</f>
        <v>0</v>
      </c>
      <c r="I688" s="101"/>
      <c r="J688" s="101"/>
      <c r="K688" s="101"/>
      <c r="L688" s="101"/>
      <c r="M688" s="101"/>
    </row>
    <row r="689" spans="1:13" s="106" customFormat="1" x14ac:dyDescent="0.2">
      <c r="A689" s="96"/>
      <c r="B689" s="73" t="s">
        <v>409</v>
      </c>
      <c r="C689" s="42"/>
      <c r="D689" s="216"/>
      <c r="E689" s="140"/>
      <c r="F689" s="189"/>
      <c r="G689" s="138"/>
      <c r="H689" s="139"/>
      <c r="I689" s="101"/>
      <c r="J689" s="101"/>
      <c r="K689" s="101"/>
      <c r="L689" s="101"/>
      <c r="M689" s="101"/>
    </row>
    <row r="690" spans="1:13" s="106" customFormat="1" x14ac:dyDescent="0.2">
      <c r="A690" s="96"/>
      <c r="B690" s="31" t="s">
        <v>363</v>
      </c>
      <c r="C690" s="42"/>
      <c r="D690" s="216"/>
      <c r="E690" s="140"/>
      <c r="F690" s="189"/>
      <c r="G690" s="138"/>
      <c r="H690" s="139"/>
      <c r="I690" s="101"/>
      <c r="J690" s="101"/>
      <c r="K690" s="101"/>
      <c r="L690" s="101"/>
      <c r="M690" s="101"/>
    </row>
    <row r="691" spans="1:13" s="106" customFormat="1" ht="16.5" customHeight="1" x14ac:dyDescent="0.2">
      <c r="A691" s="96"/>
      <c r="B691" s="50" t="s">
        <v>1</v>
      </c>
      <c r="C691" s="42"/>
      <c r="D691" s="207">
        <v>1</v>
      </c>
      <c r="E691" s="90"/>
      <c r="F691" s="184"/>
      <c r="G691" s="117"/>
      <c r="H691" s="118">
        <f>D691*F691</f>
        <v>0</v>
      </c>
      <c r="I691" s="101"/>
      <c r="J691" s="101"/>
      <c r="K691" s="101"/>
      <c r="L691" s="101"/>
      <c r="M691" s="101"/>
    </row>
    <row r="692" spans="1:13" s="106" customFormat="1" x14ac:dyDescent="0.2">
      <c r="A692" s="96"/>
      <c r="B692" s="35"/>
      <c r="C692" s="42"/>
      <c r="D692" s="216"/>
      <c r="E692" s="140"/>
      <c r="F692" s="190"/>
      <c r="G692" s="142"/>
      <c r="H692" s="137"/>
      <c r="I692" s="101"/>
      <c r="J692" s="101"/>
      <c r="K692" s="101"/>
      <c r="L692" s="101"/>
      <c r="M692" s="101"/>
    </row>
    <row r="693" spans="1:13" s="106" customFormat="1" x14ac:dyDescent="0.2">
      <c r="A693" s="96"/>
      <c r="B693" s="286" t="s">
        <v>410</v>
      </c>
      <c r="C693" s="315"/>
      <c r="D693" s="217"/>
      <c r="E693" s="315"/>
      <c r="F693" s="316"/>
      <c r="G693" s="315"/>
      <c r="H693" s="190"/>
    </row>
    <row r="694" spans="1:13" s="106" customFormat="1" x14ac:dyDescent="0.2">
      <c r="A694" s="96"/>
      <c r="B694" s="287" t="s">
        <v>1</v>
      </c>
      <c r="C694" s="318"/>
      <c r="D694" s="319">
        <v>3</v>
      </c>
      <c r="E694" s="318"/>
      <c r="F694" s="180"/>
      <c r="G694" s="129"/>
      <c r="H694" s="181">
        <f>D694*F694</f>
        <v>0</v>
      </c>
    </row>
    <row r="695" spans="1:13" s="106" customFormat="1" x14ac:dyDescent="0.2">
      <c r="A695" s="96"/>
      <c r="B695" s="286" t="s">
        <v>411</v>
      </c>
      <c r="C695" s="318"/>
      <c r="D695" s="319"/>
      <c r="E695" s="318"/>
      <c r="F695" s="188"/>
      <c r="G695" s="129"/>
      <c r="H695" s="268"/>
    </row>
    <row r="696" spans="1:13" s="106" customFormat="1" x14ac:dyDescent="0.2">
      <c r="A696" s="96"/>
      <c r="B696" s="287" t="s">
        <v>1</v>
      </c>
      <c r="C696" s="318"/>
      <c r="D696" s="319">
        <v>3</v>
      </c>
      <c r="E696" s="318"/>
      <c r="F696" s="180"/>
      <c r="G696" s="129"/>
      <c r="H696" s="181">
        <f>D696*F696</f>
        <v>0</v>
      </c>
    </row>
    <row r="697" spans="1:13" x14ac:dyDescent="0.2">
      <c r="B697" s="317"/>
      <c r="C697" s="318"/>
      <c r="D697" s="319"/>
      <c r="E697" s="318"/>
      <c r="F697" s="188"/>
      <c r="G697" s="129"/>
      <c r="H697" s="268"/>
    </row>
    <row r="698" spans="1:13" x14ac:dyDescent="0.2">
      <c r="B698" s="50"/>
      <c r="C698" s="42"/>
      <c r="D698" s="209"/>
      <c r="E698" s="132"/>
      <c r="F698" s="268"/>
      <c r="G698" s="117"/>
      <c r="H698" s="119"/>
    </row>
    <row r="699" spans="1:13" ht="45" x14ac:dyDescent="0.2">
      <c r="A699" s="27"/>
      <c r="B699" s="71" t="s">
        <v>367</v>
      </c>
      <c r="C699" s="27"/>
      <c r="D699" s="216"/>
      <c r="E699" s="136"/>
      <c r="F699" s="189"/>
      <c r="G699" s="138"/>
      <c r="H699" s="138"/>
    </row>
    <row r="700" spans="1:13" ht="14.25" x14ac:dyDescent="0.2">
      <c r="A700" s="27"/>
      <c r="B700" s="31"/>
      <c r="C700" s="27"/>
      <c r="D700" s="216"/>
      <c r="E700" s="136"/>
      <c r="F700" s="189"/>
      <c r="G700" s="138"/>
      <c r="H700" s="138"/>
    </row>
    <row r="701" spans="1:13" ht="14.25" x14ac:dyDescent="0.2">
      <c r="A701" s="80"/>
      <c r="B701" s="31" t="s">
        <v>236</v>
      </c>
      <c r="C701" s="42"/>
      <c r="D701" s="216"/>
      <c r="E701" s="140"/>
      <c r="F701" s="178"/>
      <c r="G701" s="138"/>
      <c r="H701" s="137"/>
    </row>
    <row r="702" spans="1:13" ht="14.25" x14ac:dyDescent="0.2">
      <c r="A702" s="80"/>
      <c r="B702" s="229" t="s">
        <v>208</v>
      </c>
      <c r="C702" s="42"/>
      <c r="D702" s="216"/>
      <c r="E702" s="140"/>
      <c r="F702" s="178"/>
      <c r="G702" s="138"/>
      <c r="H702" s="137"/>
    </row>
    <row r="703" spans="1:13" ht="14.25" x14ac:dyDescent="0.2">
      <c r="A703" s="80"/>
      <c r="B703" s="31" t="s">
        <v>200</v>
      </c>
      <c r="C703" s="42"/>
      <c r="D703" s="216"/>
      <c r="E703" s="140"/>
      <c r="F703" s="178"/>
      <c r="G703" s="138"/>
      <c r="H703" s="137"/>
    </row>
    <row r="704" spans="1:13" ht="14.25" x14ac:dyDescent="0.2">
      <c r="A704" s="80"/>
      <c r="B704" s="50" t="s">
        <v>1</v>
      </c>
      <c r="C704" s="42"/>
      <c r="D704" s="216">
        <v>6</v>
      </c>
      <c r="E704" s="140"/>
      <c r="F704" s="191"/>
      <c r="G704" s="138"/>
      <c r="H704" s="118">
        <f>D704*F704</f>
        <v>0</v>
      </c>
    </row>
    <row r="705" spans="1:8" ht="14.25" x14ac:dyDescent="0.2">
      <c r="A705" s="80"/>
      <c r="B705" s="167" t="s">
        <v>331</v>
      </c>
      <c r="C705" s="42"/>
      <c r="D705" s="216"/>
      <c r="E705" s="140"/>
      <c r="F705" s="178"/>
      <c r="G705" s="138"/>
      <c r="H705" s="137"/>
    </row>
    <row r="706" spans="1:8" ht="14.25" x14ac:dyDescent="0.2">
      <c r="A706" s="80"/>
      <c r="B706" s="73" t="s">
        <v>330</v>
      </c>
      <c r="C706" s="42"/>
      <c r="D706" s="216"/>
      <c r="E706" s="140"/>
      <c r="F706" s="178"/>
      <c r="G706" s="138"/>
      <c r="H706" s="137"/>
    </row>
    <row r="707" spans="1:8" ht="14.25" x14ac:dyDescent="0.2">
      <c r="A707" s="80"/>
      <c r="B707" s="50" t="s">
        <v>1</v>
      </c>
      <c r="C707" s="42"/>
      <c r="D707" s="216">
        <v>1</v>
      </c>
      <c r="E707" s="140"/>
      <c r="F707" s="191"/>
      <c r="G707" s="138"/>
      <c r="H707" s="118">
        <f>D707*F707</f>
        <v>0</v>
      </c>
    </row>
    <row r="708" spans="1:8" ht="14.25" x14ac:dyDescent="0.2">
      <c r="A708" s="80"/>
      <c r="B708" s="73" t="s">
        <v>368</v>
      </c>
      <c r="C708" s="42"/>
      <c r="D708" s="216"/>
      <c r="E708" s="140"/>
      <c r="F708" s="178"/>
      <c r="G708" s="138"/>
      <c r="H708" s="137"/>
    </row>
    <row r="709" spans="1:8" ht="14.25" x14ac:dyDescent="0.2">
      <c r="A709" s="80"/>
      <c r="B709" s="50" t="s">
        <v>1</v>
      </c>
      <c r="C709" s="42"/>
      <c r="D709" s="216">
        <v>5</v>
      </c>
      <c r="E709" s="140"/>
      <c r="F709" s="191"/>
      <c r="G709" s="138"/>
      <c r="H709" s="118">
        <f>D709*F709</f>
        <v>0</v>
      </c>
    </row>
    <row r="710" spans="1:8" ht="14.25" x14ac:dyDescent="0.2">
      <c r="A710" s="80"/>
      <c r="B710" s="73" t="s">
        <v>237</v>
      </c>
      <c r="C710" s="42"/>
      <c r="D710" s="216"/>
      <c r="E710" s="140"/>
      <c r="F710" s="178"/>
      <c r="G710" s="138"/>
      <c r="H710" s="137"/>
    </row>
    <row r="711" spans="1:8" ht="14.25" x14ac:dyDescent="0.2">
      <c r="A711" s="80"/>
      <c r="B711" s="31" t="s">
        <v>169</v>
      </c>
      <c r="C711" s="42"/>
      <c r="D711" s="216"/>
      <c r="E711" s="140"/>
      <c r="F711" s="178"/>
      <c r="G711" s="138"/>
      <c r="H711" s="137"/>
    </row>
    <row r="712" spans="1:8" ht="14.25" x14ac:dyDescent="0.2">
      <c r="A712" s="80"/>
      <c r="B712" s="50" t="s">
        <v>1</v>
      </c>
      <c r="C712" s="42"/>
      <c r="D712" s="216">
        <f>D704</f>
        <v>6</v>
      </c>
      <c r="E712" s="140"/>
      <c r="F712" s="191"/>
      <c r="G712" s="138"/>
      <c r="H712" s="118">
        <f>D712*F712</f>
        <v>0</v>
      </c>
    </row>
    <row r="713" spans="1:8" ht="14.25" x14ac:dyDescent="0.2">
      <c r="A713" s="80"/>
      <c r="B713" s="73" t="s">
        <v>412</v>
      </c>
      <c r="C713" s="42"/>
      <c r="D713" s="216"/>
      <c r="E713" s="140"/>
      <c r="F713" s="189"/>
      <c r="G713" s="138"/>
      <c r="H713" s="139"/>
    </row>
    <row r="714" spans="1:8" ht="14.25" x14ac:dyDescent="0.2">
      <c r="A714" s="80"/>
      <c r="B714" s="31" t="s">
        <v>363</v>
      </c>
      <c r="C714" s="42"/>
      <c r="D714" s="216"/>
      <c r="E714" s="140"/>
      <c r="F714" s="189"/>
      <c r="G714" s="138"/>
      <c r="H714" s="139"/>
    </row>
    <row r="715" spans="1:8" ht="14.25" x14ac:dyDescent="0.2">
      <c r="A715" s="80"/>
      <c r="B715" s="50" t="s">
        <v>1</v>
      </c>
      <c r="C715" s="42"/>
      <c r="D715" s="207">
        <v>22</v>
      </c>
      <c r="E715" s="90"/>
      <c r="F715" s="184"/>
      <c r="G715" s="117"/>
      <c r="H715" s="118">
        <f>D715*F715</f>
        <v>0</v>
      </c>
    </row>
    <row r="716" spans="1:8" ht="14.25" x14ac:dyDescent="0.2">
      <c r="A716" s="80"/>
      <c r="B716" s="73" t="s">
        <v>413</v>
      </c>
      <c r="C716" s="42"/>
      <c r="D716" s="207"/>
      <c r="E716" s="90"/>
      <c r="F716" s="182"/>
      <c r="G716" s="117"/>
    </row>
    <row r="717" spans="1:8" ht="14.25" x14ac:dyDescent="0.2">
      <c r="A717" s="80"/>
      <c r="B717" s="31" t="s">
        <v>200</v>
      </c>
      <c r="C717" s="42"/>
      <c r="D717" s="216"/>
      <c r="E717" s="140"/>
      <c r="F717" s="189"/>
      <c r="G717" s="138"/>
      <c r="H717" s="139"/>
    </row>
    <row r="718" spans="1:8" ht="14.25" x14ac:dyDescent="0.2">
      <c r="A718" s="80"/>
      <c r="B718" s="50" t="s">
        <v>1</v>
      </c>
      <c r="C718" s="42"/>
      <c r="D718" s="207">
        <v>22</v>
      </c>
      <c r="E718" s="90"/>
      <c r="F718" s="184"/>
      <c r="G718" s="117"/>
      <c r="H718" s="118">
        <f>D718*F718</f>
        <v>0</v>
      </c>
    </row>
    <row r="719" spans="1:8" ht="14.25" x14ac:dyDescent="0.2">
      <c r="A719" s="80"/>
      <c r="B719" s="73" t="s">
        <v>414</v>
      </c>
      <c r="C719" s="42"/>
      <c r="D719" s="216"/>
      <c r="E719" s="140"/>
      <c r="F719" s="189"/>
      <c r="G719" s="138"/>
      <c r="H719" s="139"/>
    </row>
    <row r="720" spans="1:8" ht="14.25" x14ac:dyDescent="0.2">
      <c r="A720" s="80"/>
      <c r="B720" s="31" t="s">
        <v>363</v>
      </c>
      <c r="C720" s="42"/>
      <c r="D720" s="216"/>
      <c r="E720" s="140"/>
      <c r="F720" s="189"/>
      <c r="G720" s="138"/>
      <c r="H720" s="139"/>
    </row>
    <row r="721" spans="1:8" ht="14.25" x14ac:dyDescent="0.2">
      <c r="A721" s="80"/>
      <c r="B721" s="50" t="s">
        <v>1</v>
      </c>
      <c r="C721" s="42"/>
      <c r="D721" s="207">
        <v>22</v>
      </c>
      <c r="E721" s="90"/>
      <c r="F721" s="184"/>
      <c r="G721" s="117"/>
      <c r="H721" s="118">
        <f>D721*F721</f>
        <v>0</v>
      </c>
    </row>
    <row r="722" spans="1:8" ht="14.25" x14ac:dyDescent="0.2">
      <c r="A722" s="80"/>
      <c r="B722" s="167" t="s">
        <v>415</v>
      </c>
      <c r="C722" s="42"/>
      <c r="D722" s="216"/>
      <c r="E722" s="140"/>
      <c r="F722" s="190"/>
      <c r="G722" s="142"/>
      <c r="H722" s="137"/>
    </row>
    <row r="723" spans="1:8" ht="14.25" x14ac:dyDescent="0.2">
      <c r="A723" s="80"/>
      <c r="B723" s="35" t="s">
        <v>395</v>
      </c>
      <c r="C723" s="42"/>
      <c r="D723" s="216"/>
      <c r="E723" s="140"/>
      <c r="F723" s="190"/>
      <c r="G723" s="142"/>
      <c r="H723" s="137"/>
    </row>
    <row r="724" spans="1:8" ht="14.25" x14ac:dyDescent="0.2">
      <c r="A724" s="80"/>
      <c r="B724" s="269" t="s">
        <v>1</v>
      </c>
      <c r="C724" s="320"/>
      <c r="D724" s="319">
        <v>2</v>
      </c>
      <c r="E724" s="321"/>
      <c r="F724" s="181"/>
      <c r="G724" s="203"/>
      <c r="H724" s="160">
        <f>D724*F724</f>
        <v>0</v>
      </c>
    </row>
    <row r="725" spans="1:8" ht="14.25" x14ac:dyDescent="0.2">
      <c r="A725" s="80"/>
      <c r="B725" s="73" t="s">
        <v>416</v>
      </c>
      <c r="C725" s="42"/>
      <c r="D725" s="207"/>
      <c r="E725" s="90"/>
      <c r="F725" s="182"/>
      <c r="G725" s="117"/>
    </row>
    <row r="726" spans="1:8" ht="14.25" x14ac:dyDescent="0.2">
      <c r="A726" s="80"/>
      <c r="B726" s="31" t="s">
        <v>397</v>
      </c>
      <c r="C726" s="42"/>
      <c r="D726" s="216"/>
      <c r="E726" s="140"/>
      <c r="F726" s="189"/>
      <c r="G726" s="138"/>
      <c r="H726" s="139"/>
    </row>
    <row r="727" spans="1:8" ht="14.25" x14ac:dyDescent="0.2">
      <c r="A727" s="80"/>
      <c r="B727" s="50" t="s">
        <v>1</v>
      </c>
      <c r="C727" s="42"/>
      <c r="D727" s="207">
        <v>2</v>
      </c>
      <c r="E727" s="90"/>
      <c r="F727" s="184"/>
      <c r="G727" s="117"/>
      <c r="H727" s="118">
        <f>D727*F727</f>
        <v>0</v>
      </c>
    </row>
    <row r="728" spans="1:8" ht="14.25" x14ac:dyDescent="0.2">
      <c r="A728" s="80"/>
      <c r="B728" s="73" t="s">
        <v>417</v>
      </c>
      <c r="C728" s="42"/>
      <c r="D728" s="216"/>
      <c r="E728" s="140"/>
      <c r="F728" s="189"/>
      <c r="G728" s="138"/>
      <c r="H728" s="139"/>
    </row>
    <row r="729" spans="1:8" ht="14.25" x14ac:dyDescent="0.2">
      <c r="A729" s="80"/>
      <c r="B729" s="31" t="s">
        <v>395</v>
      </c>
      <c r="C729" s="42"/>
      <c r="D729" s="216"/>
      <c r="E729" s="140"/>
      <c r="F729" s="189"/>
      <c r="G729" s="138"/>
      <c r="H729" s="139"/>
    </row>
    <row r="730" spans="1:8" ht="14.25" x14ac:dyDescent="0.2">
      <c r="A730" s="80"/>
      <c r="B730" s="50" t="s">
        <v>1</v>
      </c>
      <c r="C730" s="42"/>
      <c r="D730" s="207">
        <v>2</v>
      </c>
      <c r="E730" s="90"/>
      <c r="F730" s="184"/>
      <c r="G730" s="117"/>
      <c r="H730" s="118">
        <f>D730*F730</f>
        <v>0</v>
      </c>
    </row>
    <row r="731" spans="1:8" ht="14.25" x14ac:dyDescent="0.2">
      <c r="A731" s="27"/>
      <c r="B731" s="35" t="s">
        <v>418</v>
      </c>
      <c r="C731" s="42"/>
      <c r="D731" s="216"/>
      <c r="E731" s="140"/>
      <c r="F731" s="178"/>
      <c r="G731" s="138"/>
      <c r="H731" s="137"/>
    </row>
    <row r="732" spans="1:8" ht="14.25" x14ac:dyDescent="0.2">
      <c r="A732" s="27"/>
      <c r="B732" s="31" t="s">
        <v>200</v>
      </c>
      <c r="C732" s="42"/>
      <c r="D732" s="216"/>
      <c r="E732" s="140"/>
      <c r="F732" s="178"/>
      <c r="G732" s="138"/>
      <c r="H732" s="137"/>
    </row>
    <row r="733" spans="1:8" ht="14.25" x14ac:dyDescent="0.2">
      <c r="A733" s="27"/>
      <c r="B733" s="50" t="s">
        <v>1</v>
      </c>
      <c r="C733" s="42"/>
      <c r="D733" s="216">
        <f>D704</f>
        <v>6</v>
      </c>
      <c r="E733" s="140"/>
      <c r="F733" s="193"/>
      <c r="G733" s="138"/>
      <c r="H733" s="118">
        <f>D733*F733</f>
        <v>0</v>
      </c>
    </row>
    <row r="734" spans="1:8" ht="14.25" x14ac:dyDescent="0.2">
      <c r="A734" s="27"/>
      <c r="B734" s="31" t="s">
        <v>419</v>
      </c>
      <c r="C734" s="42"/>
      <c r="D734" s="216"/>
      <c r="E734" s="140"/>
      <c r="F734" s="178"/>
      <c r="G734" s="138"/>
      <c r="H734" s="137"/>
    </row>
    <row r="735" spans="1:8" ht="14.25" x14ac:dyDescent="0.2">
      <c r="A735" s="27"/>
      <c r="B735" s="31" t="s">
        <v>200</v>
      </c>
      <c r="C735" s="42"/>
      <c r="D735" s="216"/>
      <c r="E735" s="140"/>
      <c r="F735" s="178"/>
      <c r="G735" s="138"/>
      <c r="H735" s="137"/>
    </row>
    <row r="736" spans="1:8" ht="14.25" x14ac:dyDescent="0.2">
      <c r="A736" s="27"/>
      <c r="B736" s="50" t="s">
        <v>1</v>
      </c>
      <c r="C736" s="42"/>
      <c r="D736" s="216">
        <f>D704</f>
        <v>6</v>
      </c>
      <c r="E736" s="140"/>
      <c r="F736" s="193"/>
      <c r="G736" s="138"/>
      <c r="H736" s="118">
        <f>D736*F736</f>
        <v>0</v>
      </c>
    </row>
    <row r="737" spans="1:8" ht="14.25" x14ac:dyDescent="0.2">
      <c r="A737" s="27"/>
      <c r="B737" s="73" t="s">
        <v>420</v>
      </c>
      <c r="C737" s="42"/>
      <c r="D737" s="216"/>
      <c r="E737" s="140"/>
      <c r="F737" s="178"/>
      <c r="G737" s="138"/>
      <c r="H737" s="137"/>
    </row>
    <row r="738" spans="1:8" ht="14.25" x14ac:dyDescent="0.2">
      <c r="A738" s="27"/>
      <c r="B738" s="229" t="s">
        <v>208</v>
      </c>
      <c r="C738" s="42"/>
      <c r="D738" s="216"/>
      <c r="E738" s="140"/>
      <c r="F738" s="178"/>
      <c r="G738" s="138"/>
      <c r="H738" s="137"/>
    </row>
    <row r="739" spans="1:8" ht="14.25" x14ac:dyDescent="0.2">
      <c r="A739" s="27"/>
      <c r="B739" s="31" t="s">
        <v>238</v>
      </c>
      <c r="C739" s="42"/>
      <c r="D739" s="216"/>
      <c r="E739" s="140"/>
      <c r="F739" s="178"/>
      <c r="G739" s="138"/>
      <c r="H739" s="137"/>
    </row>
    <row r="740" spans="1:8" ht="14.25" x14ac:dyDescent="0.2">
      <c r="A740" s="27"/>
      <c r="B740" s="50" t="s">
        <v>1</v>
      </c>
      <c r="C740" s="42"/>
      <c r="D740" s="209">
        <f>D704</f>
        <v>6</v>
      </c>
      <c r="E740" s="140"/>
      <c r="F740" s="193"/>
      <c r="G740" s="138"/>
      <c r="H740" s="118">
        <f>D740*F740</f>
        <v>0</v>
      </c>
    </row>
    <row r="741" spans="1:8" ht="14.25" x14ac:dyDescent="0.2">
      <c r="A741" s="27"/>
      <c r="B741" s="73" t="s">
        <v>421</v>
      </c>
      <c r="C741" s="27"/>
      <c r="D741" s="209"/>
      <c r="E741" s="136"/>
      <c r="F741" s="189"/>
      <c r="G741" s="138"/>
      <c r="H741" s="138"/>
    </row>
    <row r="742" spans="1:8" ht="14.25" x14ac:dyDescent="0.2">
      <c r="A742" s="27"/>
      <c r="B742" s="31" t="s">
        <v>170</v>
      </c>
      <c r="C742" s="27"/>
      <c r="D742" s="209"/>
      <c r="E742" s="136"/>
      <c r="F742" s="189"/>
      <c r="G742" s="138"/>
      <c r="H742" s="138"/>
    </row>
    <row r="743" spans="1:8" ht="14.25" x14ac:dyDescent="0.2">
      <c r="A743" s="27"/>
      <c r="B743" s="50" t="s">
        <v>1</v>
      </c>
      <c r="C743" s="42"/>
      <c r="D743" s="209">
        <f>D704</f>
        <v>6</v>
      </c>
      <c r="E743" s="140"/>
      <c r="F743" s="193"/>
      <c r="G743" s="138"/>
      <c r="H743" s="118">
        <f>D743*F743</f>
        <v>0</v>
      </c>
    </row>
    <row r="744" spans="1:8" ht="14.25" x14ac:dyDescent="0.2">
      <c r="A744" s="27"/>
      <c r="B744" s="31" t="s">
        <v>422</v>
      </c>
      <c r="C744" s="42"/>
      <c r="D744" s="209"/>
      <c r="E744" s="140"/>
      <c r="F744" s="178"/>
      <c r="G744" s="138"/>
      <c r="H744" s="119"/>
    </row>
    <row r="745" spans="1:8" ht="14.25" x14ac:dyDescent="0.2">
      <c r="A745" s="27"/>
      <c r="B745" s="31" t="s">
        <v>200</v>
      </c>
      <c r="C745" s="42"/>
      <c r="D745" s="209"/>
      <c r="E745" s="140"/>
      <c r="F745" s="178"/>
      <c r="G745" s="138"/>
      <c r="H745" s="119"/>
    </row>
    <row r="746" spans="1:8" ht="14.25" x14ac:dyDescent="0.2">
      <c r="A746" s="27"/>
      <c r="B746" s="50" t="s">
        <v>1</v>
      </c>
      <c r="C746" s="42"/>
      <c r="D746" s="209">
        <v>7</v>
      </c>
      <c r="E746" s="140"/>
      <c r="F746" s="193"/>
      <c r="G746" s="138"/>
      <c r="H746" s="118">
        <f>D746*F746</f>
        <v>0</v>
      </c>
    </row>
    <row r="747" spans="1:8" ht="14.25" x14ac:dyDescent="0.2">
      <c r="A747" s="27"/>
      <c r="B747" s="50"/>
      <c r="C747" s="42"/>
      <c r="D747" s="209"/>
      <c r="E747" s="140"/>
      <c r="F747" s="178"/>
      <c r="G747" s="138"/>
      <c r="H747" s="131"/>
    </row>
    <row r="748" spans="1:8" x14ac:dyDescent="0.2">
      <c r="A748" s="74"/>
      <c r="B748" s="14"/>
      <c r="C748" s="77"/>
      <c r="D748" s="220"/>
      <c r="E748" s="146"/>
      <c r="F748" s="195"/>
      <c r="G748" s="147"/>
      <c r="H748" s="126"/>
    </row>
    <row r="749" spans="1:8" x14ac:dyDescent="0.25">
      <c r="A749" s="85" t="s">
        <v>179</v>
      </c>
      <c r="B749" s="52" t="s">
        <v>80</v>
      </c>
      <c r="C749" s="3"/>
      <c r="D749" s="209"/>
      <c r="E749" s="132"/>
      <c r="F749" s="153"/>
      <c r="G749" s="148"/>
      <c r="H749" s="322">
        <f>SUM(H627:H747)</f>
        <v>0</v>
      </c>
    </row>
    <row r="750" spans="1:8" x14ac:dyDescent="0.25">
      <c r="A750" s="86"/>
      <c r="B750" s="17"/>
      <c r="C750" s="78"/>
      <c r="D750" s="221"/>
      <c r="E750" s="149"/>
      <c r="F750" s="184"/>
      <c r="G750" s="148"/>
      <c r="H750" s="118"/>
    </row>
    <row r="751" spans="1:8" ht="14.25" x14ac:dyDescent="0.2">
      <c r="A751" s="27"/>
      <c r="B751" s="50"/>
      <c r="C751" s="42"/>
      <c r="D751" s="209"/>
      <c r="E751" s="140"/>
      <c r="F751" s="178"/>
      <c r="G751" s="138"/>
      <c r="H751" s="131"/>
    </row>
    <row r="752" spans="1:8" ht="14.25" x14ac:dyDescent="0.2">
      <c r="A752" s="27"/>
      <c r="B752" s="50"/>
      <c r="C752" s="42"/>
      <c r="D752" s="209"/>
      <c r="E752" s="140"/>
      <c r="F752" s="178"/>
      <c r="G752" s="138"/>
      <c r="H752" s="131"/>
    </row>
    <row r="753" spans="1:8" ht="14.25" x14ac:dyDescent="0.2">
      <c r="A753" s="27"/>
      <c r="B753" s="50"/>
      <c r="C753" s="42"/>
      <c r="D753" s="209"/>
      <c r="E753" s="140"/>
      <c r="F753" s="178"/>
      <c r="G753" s="138"/>
      <c r="H753" s="131"/>
    </row>
    <row r="754" spans="1:8" x14ac:dyDescent="0.2">
      <c r="A754" s="47" t="s">
        <v>180</v>
      </c>
      <c r="B754" s="53" t="s">
        <v>333</v>
      </c>
      <c r="C754" s="42"/>
      <c r="D754" s="209"/>
      <c r="E754" s="140"/>
      <c r="F754" s="178"/>
      <c r="G754" s="138"/>
      <c r="H754" s="131"/>
    </row>
    <row r="755" spans="1:8" x14ac:dyDescent="0.2">
      <c r="A755" s="47"/>
      <c r="B755" s="53"/>
      <c r="C755" s="42"/>
      <c r="D755" s="209"/>
      <c r="E755" s="140"/>
      <c r="F755" s="178"/>
      <c r="G755" s="138"/>
      <c r="H755" s="131"/>
    </row>
    <row r="756" spans="1:8" ht="45" x14ac:dyDescent="0.2">
      <c r="A756" s="27"/>
      <c r="B756" s="84" t="s">
        <v>371</v>
      </c>
      <c r="C756" s="42"/>
      <c r="D756" s="209"/>
      <c r="E756" s="140"/>
      <c r="F756" s="178"/>
      <c r="G756" s="178"/>
      <c r="H756" s="131"/>
    </row>
    <row r="757" spans="1:8" ht="14.25" x14ac:dyDescent="0.2">
      <c r="A757" s="27"/>
      <c r="B757" s="269"/>
      <c r="C757" s="209"/>
      <c r="D757" s="209"/>
      <c r="E757" s="209"/>
      <c r="F757" s="209"/>
      <c r="G757" s="138"/>
      <c r="H757" s="131"/>
    </row>
    <row r="758" spans="1:8" ht="14.25" x14ac:dyDescent="0.2">
      <c r="A758" s="27"/>
      <c r="B758" s="23" t="s">
        <v>332</v>
      </c>
      <c r="C758" s="209"/>
      <c r="D758" s="209"/>
      <c r="E758" s="209"/>
      <c r="F758" s="209"/>
      <c r="G758" s="138"/>
      <c r="H758" s="131"/>
    </row>
    <row r="759" spans="1:8" ht="14.25" x14ac:dyDescent="0.2">
      <c r="A759" s="27"/>
      <c r="B759" s="23"/>
      <c r="C759" s="42"/>
      <c r="D759" s="209"/>
      <c r="E759" s="140"/>
      <c r="F759" s="178"/>
      <c r="G759" s="138"/>
      <c r="H759" s="131"/>
    </row>
    <row r="760" spans="1:8" ht="102" x14ac:dyDescent="0.2">
      <c r="A760" s="27"/>
      <c r="B760" s="163" t="s">
        <v>370</v>
      </c>
      <c r="C760" s="3"/>
      <c r="D760" s="329"/>
      <c r="E760" s="132"/>
      <c r="F760" s="153"/>
      <c r="G760" s="135"/>
      <c r="H760" s="119"/>
    </row>
    <row r="761" spans="1:8" ht="14.25" x14ac:dyDescent="0.2">
      <c r="A761" s="27"/>
      <c r="B761" s="163"/>
      <c r="C761" s="3"/>
      <c r="D761" s="329"/>
      <c r="E761" s="132"/>
      <c r="F761" s="153"/>
      <c r="G761" s="135"/>
      <c r="H761" s="119"/>
    </row>
    <row r="762" spans="1:8" ht="42.75" x14ac:dyDescent="0.2">
      <c r="A762" s="27"/>
      <c r="B762" s="72" t="s">
        <v>372</v>
      </c>
      <c r="C762" s="3"/>
      <c r="D762" s="329"/>
      <c r="E762" s="132"/>
      <c r="F762" s="153"/>
      <c r="G762" s="135"/>
      <c r="H762" s="119"/>
    </row>
    <row r="763" spans="1:8" ht="14.25" x14ac:dyDescent="0.2">
      <c r="A763" s="27"/>
      <c r="B763" s="72"/>
      <c r="C763" s="3"/>
      <c r="D763" s="329"/>
      <c r="E763" s="132"/>
      <c r="F763" s="153"/>
      <c r="G763" s="135"/>
      <c r="H763" s="119"/>
    </row>
    <row r="764" spans="1:8" ht="28.5" x14ac:dyDescent="0.2">
      <c r="A764" s="27"/>
      <c r="B764" s="18" t="s">
        <v>369</v>
      </c>
      <c r="C764" s="3"/>
      <c r="D764" s="219"/>
      <c r="E764" s="132"/>
      <c r="F764" s="153"/>
      <c r="G764" s="135"/>
      <c r="H764" s="119"/>
    </row>
    <row r="765" spans="1:8" ht="14.25" x14ac:dyDescent="0.2">
      <c r="A765" s="27"/>
      <c r="B765" s="330" t="s">
        <v>10</v>
      </c>
      <c r="C765" s="73"/>
      <c r="D765" s="216">
        <v>7</v>
      </c>
      <c r="E765" s="140"/>
      <c r="F765" s="191"/>
      <c r="G765" s="138"/>
      <c r="H765" s="118">
        <f>D765*F765</f>
        <v>0</v>
      </c>
    </row>
    <row r="766" spans="1:8" x14ac:dyDescent="0.2">
      <c r="A766" s="27"/>
      <c r="B766" s="71"/>
      <c r="C766" s="73"/>
      <c r="D766" s="222"/>
      <c r="E766" s="140"/>
      <c r="F766" s="190"/>
      <c r="G766" s="138"/>
      <c r="H766" s="119"/>
    </row>
    <row r="767" spans="1:8" ht="30" x14ac:dyDescent="0.2">
      <c r="A767" s="27"/>
      <c r="B767" s="71" t="s">
        <v>423</v>
      </c>
      <c r="C767" s="97"/>
      <c r="D767" s="308"/>
      <c r="E767" s="201"/>
      <c r="F767" s="202"/>
      <c r="G767" s="203"/>
      <c r="H767" s="130"/>
    </row>
    <row r="768" spans="1:8" ht="14.25" x14ac:dyDescent="0.2">
      <c r="A768" s="27"/>
      <c r="D768" s="279"/>
    </row>
    <row r="769" spans="1:8" ht="28.5" x14ac:dyDescent="0.2">
      <c r="A769" s="27"/>
      <c r="B769" s="18" t="s">
        <v>380</v>
      </c>
      <c r="C769" s="73"/>
      <c r="D769" s="339"/>
      <c r="E769" s="140"/>
      <c r="F769" s="189"/>
      <c r="G769" s="138"/>
      <c r="H769" s="139"/>
    </row>
    <row r="770" spans="1:8" ht="14.25" x14ac:dyDescent="0.2">
      <c r="A770" s="27"/>
      <c r="B770" s="18" t="s">
        <v>381</v>
      </c>
      <c r="C770" s="73"/>
      <c r="D770" s="339"/>
      <c r="E770" s="140"/>
      <c r="F770" s="189"/>
      <c r="G770" s="138"/>
      <c r="H770" s="139"/>
    </row>
    <row r="771" spans="1:8" ht="14.25" x14ac:dyDescent="0.2">
      <c r="A771" s="27"/>
      <c r="B771" s="18"/>
      <c r="C771" s="73"/>
      <c r="D771" s="339"/>
      <c r="E771" s="140"/>
      <c r="F771" s="189"/>
      <c r="G771" s="138"/>
      <c r="H771" s="139"/>
    </row>
    <row r="772" spans="1:8" ht="28.5" x14ac:dyDescent="0.2">
      <c r="A772" s="27"/>
      <c r="B772" s="18" t="s">
        <v>382</v>
      </c>
      <c r="C772" s="73"/>
      <c r="D772" s="339"/>
      <c r="E772" s="140"/>
      <c r="F772" s="189"/>
      <c r="G772" s="138"/>
      <c r="H772" s="139"/>
    </row>
    <row r="773" spans="1:8" x14ac:dyDescent="0.2">
      <c r="A773" s="27"/>
      <c r="B773" s="18" t="s">
        <v>383</v>
      </c>
      <c r="C773" s="73"/>
      <c r="D773" s="339"/>
      <c r="E773" s="140"/>
      <c r="F773" s="189"/>
      <c r="G773" s="138"/>
      <c r="H773" s="139"/>
    </row>
    <row r="774" spans="1:8" ht="14.25" x14ac:dyDescent="0.2">
      <c r="A774" s="27"/>
      <c r="B774" s="330" t="s">
        <v>10</v>
      </c>
      <c r="C774" s="73"/>
      <c r="D774" s="216">
        <v>84</v>
      </c>
      <c r="E774" s="140"/>
      <c r="F774" s="193"/>
      <c r="G774" s="138"/>
      <c r="H774" s="118">
        <f>D774*F774</f>
        <v>0</v>
      </c>
    </row>
    <row r="775" spans="1:8" ht="14.25" x14ac:dyDescent="0.2">
      <c r="A775" s="27"/>
      <c r="B775" s="330"/>
      <c r="C775" s="73"/>
      <c r="D775" s="216"/>
      <c r="E775" s="140"/>
      <c r="F775" s="189"/>
      <c r="G775" s="138"/>
    </row>
    <row r="776" spans="1:8" ht="14.25" x14ac:dyDescent="0.2">
      <c r="A776" s="27"/>
      <c r="B776" s="18" t="s">
        <v>384</v>
      </c>
      <c r="C776" s="27"/>
      <c r="D776" s="216"/>
      <c r="E776" s="136"/>
      <c r="F776" s="189"/>
      <c r="G776" s="136"/>
      <c r="H776" s="136"/>
    </row>
    <row r="777" spans="1:8" ht="14.25" x14ac:dyDescent="0.2">
      <c r="A777" s="27"/>
      <c r="B777" s="330" t="s">
        <v>10</v>
      </c>
      <c r="C777" s="73"/>
      <c r="D777" s="216">
        <v>84</v>
      </c>
      <c r="E777" s="140"/>
      <c r="F777" s="193"/>
      <c r="G777" s="140"/>
      <c r="H777" s="118">
        <f>D777*F777</f>
        <v>0</v>
      </c>
    </row>
    <row r="778" spans="1:8" ht="14.25" x14ac:dyDescent="0.2">
      <c r="A778" s="27"/>
      <c r="D778" s="279"/>
    </row>
    <row r="779" spans="1:8" ht="14.25" x14ac:dyDescent="0.2">
      <c r="A779" s="27"/>
      <c r="B779" s="50"/>
      <c r="C779" s="42"/>
      <c r="D779" s="209"/>
      <c r="E779" s="140"/>
      <c r="F779" s="178"/>
      <c r="G779" s="138"/>
      <c r="H779" s="131"/>
    </row>
    <row r="780" spans="1:8" x14ac:dyDescent="0.2">
      <c r="A780" s="74"/>
      <c r="B780" s="14"/>
      <c r="C780" s="77"/>
      <c r="D780" s="325"/>
      <c r="E780" s="146"/>
      <c r="F780" s="195"/>
      <c r="G780" s="147"/>
      <c r="H780" s="126"/>
    </row>
    <row r="781" spans="1:8" x14ac:dyDescent="0.25">
      <c r="A781" s="85" t="s">
        <v>180</v>
      </c>
      <c r="B781" s="52" t="s">
        <v>334</v>
      </c>
      <c r="C781" s="3"/>
      <c r="D781" s="324"/>
      <c r="E781" s="132"/>
      <c r="F781" s="153"/>
      <c r="G781" s="148"/>
      <c r="H781" s="322">
        <f>SUM(H756:H779)</f>
        <v>0</v>
      </c>
    </row>
    <row r="782" spans="1:8" x14ac:dyDescent="0.25">
      <c r="A782" s="86"/>
      <c r="B782" s="17"/>
      <c r="C782" s="78"/>
      <c r="D782" s="326"/>
      <c r="E782" s="149"/>
      <c r="F782" s="184"/>
      <c r="G782" s="148"/>
      <c r="H782" s="118"/>
    </row>
    <row r="783" spans="1:8" ht="14.25" x14ac:dyDescent="0.2">
      <c r="A783" s="27"/>
      <c r="B783" s="50"/>
      <c r="C783" s="42"/>
      <c r="D783" s="209"/>
      <c r="E783" s="140"/>
      <c r="F783" s="178"/>
      <c r="G783" s="138"/>
      <c r="H783" s="131"/>
    </row>
    <row r="784" spans="1:8" ht="14.25" x14ac:dyDescent="0.2">
      <c r="A784" s="27"/>
      <c r="B784" s="50"/>
      <c r="C784" s="42"/>
      <c r="D784" s="209"/>
      <c r="E784" s="140"/>
      <c r="F784" s="178"/>
      <c r="G784" s="138"/>
      <c r="H784" s="131"/>
    </row>
    <row r="785" spans="1:8" ht="14.25" x14ac:dyDescent="0.2">
      <c r="A785" s="27"/>
      <c r="B785" s="50"/>
      <c r="C785" s="42"/>
      <c r="D785" s="209"/>
      <c r="E785" s="140"/>
      <c r="F785" s="178"/>
      <c r="G785" s="138"/>
      <c r="H785" s="131"/>
    </row>
    <row r="786" spans="1:8" ht="14.25" x14ac:dyDescent="0.2">
      <c r="A786" s="27"/>
      <c r="B786" s="50"/>
      <c r="C786" s="42"/>
      <c r="D786" s="209"/>
      <c r="E786" s="140"/>
      <c r="F786" s="178"/>
      <c r="G786" s="138"/>
      <c r="H786" s="131"/>
    </row>
    <row r="787" spans="1:8" x14ac:dyDescent="0.2">
      <c r="B787" s="72"/>
      <c r="C787" s="3"/>
      <c r="D787" s="209"/>
      <c r="E787" s="132"/>
      <c r="F787" s="153"/>
      <c r="G787" s="135"/>
      <c r="H787" s="119"/>
    </row>
    <row r="788" spans="1:8" x14ac:dyDescent="0.25">
      <c r="A788" s="47" t="s">
        <v>181</v>
      </c>
      <c r="B788" s="53" t="s">
        <v>81</v>
      </c>
      <c r="C788" s="51"/>
      <c r="D788" s="218"/>
      <c r="E788" s="141"/>
      <c r="F788" s="192"/>
      <c r="G788" s="155"/>
      <c r="H788" s="154"/>
    </row>
    <row r="789" spans="1:8" x14ac:dyDescent="0.25">
      <c r="A789" s="79"/>
      <c r="B789" s="50"/>
      <c r="C789" s="42"/>
      <c r="D789" s="216"/>
      <c r="E789" s="140"/>
      <c r="F789" s="178"/>
      <c r="G789" s="138"/>
      <c r="H789" s="137"/>
    </row>
    <row r="790" spans="1:8" x14ac:dyDescent="0.25">
      <c r="A790" s="79"/>
      <c r="B790" s="50"/>
      <c r="C790" s="42"/>
      <c r="D790" s="216"/>
      <c r="E790" s="140"/>
      <c r="F790" s="178"/>
      <c r="G790" s="138"/>
      <c r="H790" s="137"/>
    </row>
    <row r="791" spans="1:8" ht="30" x14ac:dyDescent="0.25">
      <c r="A791" s="47"/>
      <c r="B791" s="30" t="s">
        <v>339</v>
      </c>
      <c r="C791" s="100"/>
      <c r="D791" s="204"/>
      <c r="E791" s="111"/>
      <c r="F791" s="151"/>
      <c r="G791" s="123"/>
      <c r="H791" s="119"/>
    </row>
    <row r="792" spans="1:8" x14ac:dyDescent="0.25">
      <c r="A792" s="79"/>
      <c r="B792" s="88"/>
      <c r="C792" s="100"/>
      <c r="D792" s="204"/>
      <c r="E792" s="111"/>
      <c r="F792" s="151"/>
      <c r="G792" s="123"/>
      <c r="H792" s="119"/>
    </row>
    <row r="793" spans="1:8" ht="43.5" x14ac:dyDescent="0.25">
      <c r="A793" s="79"/>
      <c r="B793" s="31" t="s">
        <v>82</v>
      </c>
      <c r="C793" s="100"/>
      <c r="D793" s="204"/>
      <c r="E793" s="111"/>
      <c r="F793" s="151"/>
      <c r="G793" s="123"/>
      <c r="H793" s="119"/>
    </row>
    <row r="794" spans="1:8" x14ac:dyDescent="0.2">
      <c r="A794" s="47"/>
      <c r="B794" s="88"/>
      <c r="C794" s="100"/>
      <c r="D794" s="204"/>
      <c r="E794" s="111"/>
      <c r="F794" s="151"/>
      <c r="G794" s="123"/>
      <c r="H794" s="119"/>
    </row>
    <row r="795" spans="1:8" x14ac:dyDescent="0.25">
      <c r="A795" s="79"/>
      <c r="B795" s="31" t="s">
        <v>83</v>
      </c>
      <c r="C795" s="100"/>
      <c r="D795" s="204"/>
      <c r="E795" s="111"/>
      <c r="F795" s="189"/>
      <c r="G795" s="138"/>
      <c r="H795" s="138"/>
    </row>
    <row r="796" spans="1:8" x14ac:dyDescent="0.25">
      <c r="A796" s="79"/>
      <c r="B796" s="50" t="s">
        <v>10</v>
      </c>
      <c r="C796" s="42"/>
      <c r="D796" s="204">
        <f>H13</f>
        <v>697.94</v>
      </c>
      <c r="E796" s="140"/>
      <c r="F796" s="193"/>
      <c r="G796" s="138"/>
      <c r="H796" s="118">
        <f>D796*F796</f>
        <v>0</v>
      </c>
    </row>
    <row r="797" spans="1:8" x14ac:dyDescent="0.2">
      <c r="A797" s="47"/>
      <c r="B797" s="50"/>
      <c r="C797" s="42"/>
      <c r="D797" s="216"/>
      <c r="E797" s="140"/>
      <c r="F797" s="178"/>
      <c r="G797" s="138"/>
      <c r="H797" s="137"/>
    </row>
    <row r="798" spans="1:8" ht="30" x14ac:dyDescent="0.25">
      <c r="A798" s="47"/>
      <c r="B798" s="30" t="s">
        <v>340</v>
      </c>
      <c r="C798" s="42"/>
      <c r="D798" s="290"/>
      <c r="E798" s="140"/>
      <c r="F798" s="291"/>
      <c r="G798" s="138"/>
      <c r="H798" s="291"/>
    </row>
    <row r="799" spans="1:8" x14ac:dyDescent="0.2">
      <c r="A799" s="47"/>
      <c r="B799" s="244"/>
      <c r="C799" s="42"/>
      <c r="D799" s="290"/>
      <c r="E799" s="140"/>
      <c r="F799" s="291"/>
      <c r="G799" s="138"/>
      <c r="H799" s="291"/>
    </row>
    <row r="800" spans="1:8" ht="57" x14ac:dyDescent="0.2">
      <c r="A800" s="47"/>
      <c r="B800" s="31" t="s">
        <v>262</v>
      </c>
      <c r="C800" s="42"/>
      <c r="D800" s="292"/>
      <c r="E800" s="140"/>
      <c r="F800" s="178"/>
      <c r="G800" s="140"/>
      <c r="H800" s="159"/>
    </row>
    <row r="801" spans="1:8" x14ac:dyDescent="0.2">
      <c r="A801" s="47"/>
      <c r="B801" s="31"/>
      <c r="C801" s="42"/>
      <c r="D801" s="292"/>
      <c r="E801" s="140"/>
      <c r="F801" s="178"/>
      <c r="G801" s="140"/>
      <c r="H801" s="159"/>
    </row>
    <row r="802" spans="1:8" ht="42.75" x14ac:dyDescent="0.2">
      <c r="A802" s="47"/>
      <c r="B802" s="31" t="s">
        <v>263</v>
      </c>
      <c r="C802" s="42"/>
      <c r="D802" s="292"/>
      <c r="E802" s="140"/>
      <c r="F802" s="178"/>
      <c r="G802" s="140"/>
      <c r="H802" s="159"/>
    </row>
    <row r="803" spans="1:8" x14ac:dyDescent="0.2">
      <c r="A803" s="47"/>
      <c r="B803" s="31"/>
      <c r="C803" s="42"/>
      <c r="D803" s="292"/>
      <c r="E803" s="140"/>
      <c r="F803" s="178"/>
      <c r="G803" s="140"/>
      <c r="H803" s="159"/>
    </row>
    <row r="804" spans="1:8" x14ac:dyDescent="0.2">
      <c r="A804" s="47"/>
      <c r="B804" s="27" t="s">
        <v>264</v>
      </c>
      <c r="C804" s="42"/>
      <c r="D804" s="292"/>
      <c r="E804" s="140"/>
      <c r="F804" s="178"/>
      <c r="G804" s="140"/>
      <c r="H804" s="159"/>
    </row>
    <row r="805" spans="1:8" x14ac:dyDescent="0.2">
      <c r="A805" s="47"/>
      <c r="B805" s="27"/>
      <c r="C805" s="42"/>
      <c r="D805" s="292"/>
      <c r="E805" s="140"/>
      <c r="F805" s="178"/>
      <c r="G805" s="140"/>
      <c r="H805" s="159"/>
    </row>
    <row r="806" spans="1:8" x14ac:dyDescent="0.2">
      <c r="A806" s="47"/>
      <c r="B806" s="27" t="s">
        <v>425</v>
      </c>
      <c r="C806" s="42"/>
      <c r="D806" s="292"/>
      <c r="E806" s="140"/>
      <c r="F806" s="178"/>
      <c r="G806" s="140"/>
      <c r="H806" s="159"/>
    </row>
    <row r="807" spans="1:8" x14ac:dyDescent="0.2">
      <c r="A807" s="47"/>
      <c r="B807" s="50" t="s">
        <v>1</v>
      </c>
      <c r="C807" s="42"/>
      <c r="D807" s="216">
        <v>3</v>
      </c>
      <c r="E807" s="140"/>
      <c r="F807" s="193"/>
      <c r="G807" s="140"/>
      <c r="H807" s="118">
        <f>D807*F807</f>
        <v>0</v>
      </c>
    </row>
    <row r="808" spans="1:8" x14ac:dyDescent="0.2">
      <c r="A808" s="47"/>
      <c r="B808" s="27" t="s">
        <v>426</v>
      </c>
      <c r="C808" s="42"/>
      <c r="D808" s="216"/>
      <c r="E808" s="140"/>
      <c r="F808" s="178"/>
      <c r="G808" s="140"/>
      <c r="H808" s="159"/>
    </row>
    <row r="809" spans="1:8" x14ac:dyDescent="0.2">
      <c r="A809" s="47"/>
      <c r="B809" s="50" t="s">
        <v>1</v>
      </c>
      <c r="C809" s="42"/>
      <c r="D809" s="216">
        <v>6</v>
      </c>
      <c r="E809" s="140"/>
      <c r="F809" s="193"/>
      <c r="G809" s="140"/>
      <c r="H809" s="118">
        <f>D809*F809</f>
        <v>0</v>
      </c>
    </row>
    <row r="810" spans="1:8" x14ac:dyDescent="0.2">
      <c r="A810" s="47"/>
      <c r="B810" s="50"/>
      <c r="C810" s="42"/>
      <c r="D810" s="216"/>
      <c r="E810" s="140"/>
      <c r="F810" s="178"/>
      <c r="G810" s="138"/>
      <c r="H810" s="137"/>
    </row>
    <row r="811" spans="1:8" ht="14.25" x14ac:dyDescent="0.2">
      <c r="A811" s="177"/>
      <c r="B811" s="177"/>
      <c r="C811" s="245"/>
      <c r="D811" s="177"/>
      <c r="E811" s="140"/>
      <c r="F811" s="178"/>
      <c r="G811" s="140"/>
      <c r="H811" s="159"/>
    </row>
    <row r="812" spans="1:8" x14ac:dyDescent="0.2">
      <c r="A812" s="47"/>
      <c r="B812" s="23"/>
      <c r="C812" s="3"/>
      <c r="D812" s="209"/>
      <c r="E812" s="146"/>
      <c r="F812" s="195"/>
      <c r="G812" s="147"/>
      <c r="H812" s="126"/>
    </row>
    <row r="813" spans="1:8" x14ac:dyDescent="0.25">
      <c r="A813" s="79" t="s">
        <v>181</v>
      </c>
      <c r="B813" s="52" t="s">
        <v>84</v>
      </c>
      <c r="C813" s="3"/>
      <c r="D813" s="209"/>
      <c r="E813" s="132"/>
      <c r="F813" s="153"/>
      <c r="G813" s="148"/>
      <c r="H813" s="322">
        <f>SUM(H790:H811)</f>
        <v>0</v>
      </c>
    </row>
    <row r="814" spans="1:8" ht="14.25" x14ac:dyDescent="0.2">
      <c r="A814" s="99"/>
      <c r="B814" s="17"/>
      <c r="C814" s="78"/>
      <c r="D814" s="221"/>
      <c r="E814" s="149"/>
      <c r="F814" s="184"/>
      <c r="G814" s="148"/>
      <c r="H814" s="118"/>
    </row>
    <row r="815" spans="1:8" ht="14.25" x14ac:dyDescent="0.2">
      <c r="A815" s="162"/>
      <c r="B815" s="23"/>
      <c r="C815" s="3"/>
      <c r="D815" s="209"/>
      <c r="E815" s="132"/>
      <c r="F815" s="153"/>
      <c r="G815" s="135"/>
      <c r="H815" s="119"/>
    </row>
    <row r="816" spans="1:8" x14ac:dyDescent="0.25">
      <c r="A816" s="79" t="s">
        <v>182</v>
      </c>
      <c r="B816" s="30" t="s">
        <v>85</v>
      </c>
      <c r="C816" s="42"/>
      <c r="D816" s="216"/>
      <c r="E816" s="140"/>
      <c r="F816" s="178"/>
      <c r="G816" s="138"/>
      <c r="H816" s="137"/>
    </row>
    <row r="817" spans="1:8" ht="14.25" x14ac:dyDescent="0.2">
      <c r="A817" s="80"/>
      <c r="B817" s="31"/>
      <c r="C817" s="42"/>
      <c r="D817" s="216"/>
      <c r="E817" s="140"/>
      <c r="F817" s="178"/>
      <c r="G817" s="138"/>
      <c r="H817" s="137"/>
    </row>
    <row r="818" spans="1:8" ht="30" x14ac:dyDescent="0.25">
      <c r="A818" s="80"/>
      <c r="B818" s="30" t="s">
        <v>265</v>
      </c>
      <c r="C818" s="42"/>
      <c r="D818" s="216"/>
      <c r="E818" s="140"/>
      <c r="F818" s="178"/>
      <c r="G818" s="138"/>
      <c r="H818" s="137"/>
    </row>
    <row r="819" spans="1:8" ht="14.25" x14ac:dyDescent="0.2">
      <c r="A819" s="80"/>
      <c r="B819" s="31"/>
      <c r="C819" s="42"/>
      <c r="D819" s="216"/>
      <c r="E819" s="140"/>
      <c r="F819" s="178"/>
      <c r="G819" s="138"/>
      <c r="H819" s="137"/>
    </row>
    <row r="820" spans="1:8" ht="99.75" x14ac:dyDescent="0.2">
      <c r="A820" s="80"/>
      <c r="B820" s="31" t="s">
        <v>196</v>
      </c>
      <c r="C820" s="42"/>
      <c r="D820" s="216"/>
      <c r="E820" s="140"/>
      <c r="F820" s="178"/>
      <c r="G820" s="138"/>
      <c r="H820" s="137"/>
    </row>
    <row r="821" spans="1:8" ht="14.25" x14ac:dyDescent="0.2">
      <c r="A821" s="80"/>
      <c r="B821" s="31"/>
      <c r="C821" s="42"/>
      <c r="D821" s="216"/>
      <c r="E821" s="140"/>
      <c r="F821" s="178"/>
      <c r="G821" s="138"/>
      <c r="H821" s="137"/>
    </row>
    <row r="822" spans="1:8" ht="48.75" customHeight="1" x14ac:dyDescent="0.2">
      <c r="A822" s="80"/>
      <c r="B822" s="61" t="s">
        <v>103</v>
      </c>
      <c r="C822" s="42"/>
      <c r="D822" s="216"/>
      <c r="E822" s="140"/>
      <c r="F822" s="178"/>
      <c r="G822" s="138"/>
      <c r="H822" s="137"/>
    </row>
    <row r="823" spans="1:8" ht="14.25" x14ac:dyDescent="0.2">
      <c r="A823" s="80"/>
      <c r="B823" s="31"/>
      <c r="C823" s="42"/>
      <c r="D823" s="216"/>
      <c r="E823" s="140"/>
      <c r="F823" s="178"/>
      <c r="G823" s="138"/>
      <c r="H823" s="137"/>
    </row>
    <row r="824" spans="1:8" ht="57" x14ac:dyDescent="0.2">
      <c r="A824" s="80"/>
      <c r="B824" s="31" t="s">
        <v>197</v>
      </c>
      <c r="C824" s="42"/>
      <c r="D824" s="216"/>
      <c r="E824" s="140"/>
      <c r="F824" s="178"/>
      <c r="G824" s="138"/>
      <c r="H824" s="137"/>
    </row>
    <row r="825" spans="1:8" ht="14.25" x14ac:dyDescent="0.2">
      <c r="A825" s="80"/>
      <c r="B825" s="31"/>
      <c r="C825" s="42"/>
      <c r="D825" s="216"/>
      <c r="E825" s="140"/>
      <c r="F825" s="178"/>
      <c r="G825" s="138"/>
      <c r="H825" s="137"/>
    </row>
    <row r="826" spans="1:8" ht="114" x14ac:dyDescent="0.2">
      <c r="A826" s="80"/>
      <c r="B826" s="31" t="s">
        <v>198</v>
      </c>
      <c r="C826" s="42"/>
      <c r="D826" s="216"/>
      <c r="E826" s="140"/>
      <c r="F826" s="178"/>
      <c r="G826" s="138"/>
      <c r="H826" s="137"/>
    </row>
    <row r="827" spans="1:8" ht="14.25" x14ac:dyDescent="0.2">
      <c r="A827" s="80"/>
      <c r="B827" s="31"/>
      <c r="C827" s="42"/>
      <c r="D827" s="216"/>
      <c r="E827" s="140"/>
      <c r="F827" s="178"/>
      <c r="G827" s="138"/>
      <c r="H827" s="137"/>
    </row>
    <row r="828" spans="1:8" ht="14.25" x14ac:dyDescent="0.2">
      <c r="A828" s="80"/>
      <c r="B828" s="31" t="s">
        <v>104</v>
      </c>
      <c r="C828" s="42"/>
      <c r="D828" s="216"/>
      <c r="E828" s="140"/>
      <c r="F828" s="178"/>
      <c r="G828" s="138"/>
      <c r="H828" s="137"/>
    </row>
    <row r="829" spans="1:8" ht="28.5" x14ac:dyDescent="0.2">
      <c r="A829" s="80"/>
      <c r="B829" s="31" t="s">
        <v>86</v>
      </c>
      <c r="C829" s="42"/>
      <c r="D829" s="216"/>
      <c r="E829" s="140"/>
      <c r="F829" s="178"/>
      <c r="G829" s="138"/>
      <c r="H829" s="137"/>
    </row>
    <row r="830" spans="1:8" ht="14.25" x14ac:dyDescent="0.2">
      <c r="A830" s="80"/>
      <c r="B830" s="31"/>
      <c r="C830" s="42"/>
      <c r="D830" s="216"/>
      <c r="E830" s="140"/>
      <c r="F830" s="178"/>
      <c r="G830" s="138"/>
      <c r="H830" s="137"/>
    </row>
    <row r="831" spans="1:8" ht="14.25" x14ac:dyDescent="0.2">
      <c r="A831" s="80"/>
      <c r="B831" s="31" t="s">
        <v>105</v>
      </c>
      <c r="C831" s="42"/>
      <c r="D831" s="216"/>
      <c r="E831" s="140"/>
      <c r="F831" s="178"/>
      <c r="G831" s="138"/>
      <c r="H831" s="137"/>
    </row>
    <row r="832" spans="1:8" ht="71.25" x14ac:dyDescent="0.2">
      <c r="A832" s="80"/>
      <c r="B832" s="31" t="s">
        <v>87</v>
      </c>
      <c r="C832" s="42"/>
      <c r="D832" s="216"/>
      <c r="E832" s="140"/>
      <c r="F832" s="178"/>
      <c r="G832" s="138"/>
      <c r="H832" s="137"/>
    </row>
    <row r="833" spans="1:8" ht="14.25" x14ac:dyDescent="0.2">
      <c r="A833" s="80"/>
      <c r="B833" s="31"/>
      <c r="C833" s="42"/>
      <c r="D833" s="216"/>
      <c r="E833" s="140"/>
      <c r="F833" s="178"/>
      <c r="G833" s="138"/>
      <c r="H833" s="137"/>
    </row>
    <row r="834" spans="1:8" ht="14.25" x14ac:dyDescent="0.2">
      <c r="A834" s="80"/>
      <c r="B834" s="31" t="s">
        <v>106</v>
      </c>
      <c r="C834" s="42"/>
      <c r="D834" s="216"/>
      <c r="E834" s="140"/>
      <c r="F834" s="178"/>
      <c r="G834" s="138"/>
      <c r="H834" s="137"/>
    </row>
    <row r="835" spans="1:8" ht="57" x14ac:dyDescent="0.2">
      <c r="A835" s="80"/>
      <c r="B835" s="31" t="s">
        <v>88</v>
      </c>
      <c r="C835" s="42"/>
      <c r="D835" s="216"/>
      <c r="E835" s="140"/>
      <c r="F835" s="178"/>
      <c r="G835" s="138"/>
      <c r="H835" s="137"/>
    </row>
    <row r="836" spans="1:8" ht="14.25" x14ac:dyDescent="0.2">
      <c r="A836" s="80"/>
      <c r="B836" s="31"/>
      <c r="C836" s="42"/>
      <c r="D836" s="216"/>
      <c r="E836" s="140"/>
      <c r="F836" s="178"/>
      <c r="G836" s="138"/>
      <c r="H836" s="137"/>
    </row>
    <row r="837" spans="1:8" x14ac:dyDescent="0.25">
      <c r="A837" s="80"/>
      <c r="B837" s="89" t="s">
        <v>89</v>
      </c>
      <c r="C837" s="42"/>
      <c r="D837" s="216"/>
      <c r="E837" s="140"/>
      <c r="F837" s="178"/>
      <c r="G837" s="138"/>
      <c r="H837" s="137"/>
    </row>
    <row r="838" spans="1:8" x14ac:dyDescent="0.25">
      <c r="A838" s="80"/>
      <c r="B838" s="30"/>
      <c r="C838" s="42"/>
      <c r="D838" s="216"/>
      <c r="E838" s="140"/>
      <c r="F838" s="178"/>
      <c r="G838" s="138"/>
      <c r="H838" s="137"/>
    </row>
    <row r="839" spans="1:8" ht="28.5" x14ac:dyDescent="0.2">
      <c r="A839" s="83"/>
      <c r="B839" s="31" t="s">
        <v>90</v>
      </c>
      <c r="C839" s="42"/>
      <c r="D839" s="216"/>
      <c r="E839" s="140"/>
      <c r="F839" s="178"/>
      <c r="G839" s="138"/>
      <c r="H839" s="137"/>
    </row>
    <row r="840" spans="1:8" ht="14.25" x14ac:dyDescent="0.2">
      <c r="A840" s="83"/>
      <c r="B840" s="31"/>
      <c r="C840" s="42"/>
      <c r="D840" s="216"/>
      <c r="E840" s="140"/>
      <c r="F840" s="178"/>
      <c r="G840" s="138"/>
      <c r="H840" s="137"/>
    </row>
    <row r="841" spans="1:8" ht="16.5" x14ac:dyDescent="0.2">
      <c r="A841" s="83"/>
      <c r="B841" s="31" t="s">
        <v>91</v>
      </c>
      <c r="C841" s="42"/>
      <c r="D841" s="216"/>
      <c r="E841" s="140"/>
      <c r="F841" s="178"/>
      <c r="G841" s="138"/>
      <c r="H841" s="137"/>
    </row>
    <row r="842" spans="1:8" x14ac:dyDescent="0.2">
      <c r="B842" s="68"/>
      <c r="H842" s="114"/>
    </row>
    <row r="843" spans="1:8" x14ac:dyDescent="0.2">
      <c r="B843" s="69" t="s">
        <v>45</v>
      </c>
      <c r="D843" s="204">
        <f>H13</f>
        <v>697.94</v>
      </c>
      <c r="F843" s="179"/>
      <c r="H843" s="118">
        <f>D843*F843</f>
        <v>0</v>
      </c>
    </row>
    <row r="844" spans="1:8" x14ac:dyDescent="0.2">
      <c r="B844" s="68"/>
      <c r="H844" s="114"/>
    </row>
    <row r="845" spans="1:8" x14ac:dyDescent="0.25">
      <c r="A845" s="27"/>
      <c r="B845" s="30" t="s">
        <v>92</v>
      </c>
      <c r="C845" s="27"/>
      <c r="D845" s="216"/>
      <c r="E845" s="136"/>
      <c r="F845" s="189"/>
      <c r="G845" s="138"/>
      <c r="H845" s="138"/>
    </row>
    <row r="846" spans="1:8" ht="14.25" x14ac:dyDescent="0.2">
      <c r="A846" s="27"/>
      <c r="B846" s="31"/>
      <c r="C846" s="27"/>
      <c r="D846" s="216"/>
      <c r="E846" s="136"/>
      <c r="F846" s="189"/>
      <c r="G846" s="138"/>
      <c r="H846" s="138"/>
    </row>
    <row r="847" spans="1:8" ht="42.75" x14ac:dyDescent="0.2">
      <c r="A847" s="27"/>
      <c r="B847" s="31" t="s">
        <v>93</v>
      </c>
      <c r="C847" s="27"/>
      <c r="D847" s="216"/>
      <c r="E847" s="136"/>
      <c r="F847" s="189"/>
      <c r="G847" s="138"/>
      <c r="H847" s="138"/>
    </row>
    <row r="848" spans="1:8" ht="28.5" x14ac:dyDescent="0.2">
      <c r="A848" s="27"/>
      <c r="B848" s="31" t="s">
        <v>94</v>
      </c>
      <c r="C848" s="27"/>
      <c r="D848" s="216"/>
      <c r="E848" s="136"/>
      <c r="F848" s="189"/>
      <c r="G848" s="138"/>
      <c r="H848" s="138"/>
    </row>
    <row r="849" spans="1:8" ht="42.75" x14ac:dyDescent="0.2">
      <c r="A849" s="27"/>
      <c r="B849" s="31" t="s">
        <v>95</v>
      </c>
      <c r="C849" s="27"/>
      <c r="D849" s="216"/>
      <c r="E849" s="136"/>
      <c r="F849" s="189"/>
      <c r="G849" s="138"/>
      <c r="H849" s="138"/>
    </row>
    <row r="850" spans="1:8" ht="71.25" x14ac:dyDescent="0.2">
      <c r="A850" s="27"/>
      <c r="B850" s="31" t="s">
        <v>185</v>
      </c>
      <c r="C850" s="27"/>
      <c r="D850" s="216"/>
      <c r="E850" s="136"/>
      <c r="F850" s="189"/>
      <c r="G850" s="138"/>
      <c r="H850" s="138"/>
    </row>
    <row r="851" spans="1:8" ht="28.5" x14ac:dyDescent="0.2">
      <c r="A851" s="27"/>
      <c r="B851" s="31" t="s">
        <v>96</v>
      </c>
      <c r="C851" s="27"/>
      <c r="D851" s="216"/>
      <c r="E851" s="136"/>
      <c r="F851" s="189"/>
      <c r="G851" s="138"/>
      <c r="H851" s="138"/>
    </row>
    <row r="852" spans="1:8" ht="28.5" x14ac:dyDescent="0.2">
      <c r="A852" s="27"/>
      <c r="B852" s="31" t="s">
        <v>97</v>
      </c>
      <c r="C852" s="27"/>
      <c r="D852" s="216"/>
      <c r="E852" s="136"/>
      <c r="F852" s="189"/>
      <c r="G852" s="138"/>
      <c r="H852" s="138"/>
    </row>
    <row r="853" spans="1:8" ht="42.75" x14ac:dyDescent="0.2">
      <c r="A853" s="27"/>
      <c r="B853" s="18" t="s">
        <v>171</v>
      </c>
      <c r="C853" s="27"/>
      <c r="D853" s="216"/>
      <c r="E853" s="136"/>
      <c r="F853" s="189"/>
      <c r="G853" s="138"/>
      <c r="H853" s="138"/>
    </row>
    <row r="854" spans="1:8" ht="14.25" x14ac:dyDescent="0.2">
      <c r="A854" s="27"/>
      <c r="B854" s="31"/>
      <c r="C854" s="27"/>
      <c r="D854" s="216"/>
      <c r="E854" s="136"/>
      <c r="F854" s="189"/>
      <c r="G854" s="138"/>
      <c r="H854" s="138"/>
    </row>
    <row r="855" spans="1:8" x14ac:dyDescent="0.25">
      <c r="A855" s="27"/>
      <c r="B855" s="30" t="s">
        <v>89</v>
      </c>
      <c r="C855" s="27"/>
      <c r="D855" s="216"/>
      <c r="E855" s="136"/>
      <c r="F855" s="189"/>
      <c r="G855" s="138"/>
      <c r="H855" s="138"/>
    </row>
    <row r="856" spans="1:8" x14ac:dyDescent="0.25">
      <c r="A856" s="27"/>
      <c r="B856" s="30"/>
      <c r="C856" s="27"/>
      <c r="D856" s="216"/>
      <c r="E856" s="136"/>
      <c r="F856" s="189"/>
      <c r="G856" s="138"/>
      <c r="H856" s="138"/>
    </row>
    <row r="857" spans="1:8" ht="42.75" x14ac:dyDescent="0.2">
      <c r="A857" s="83"/>
      <c r="B857" s="18" t="s">
        <v>130</v>
      </c>
      <c r="C857" s="27"/>
      <c r="D857" s="216"/>
      <c r="E857" s="136"/>
      <c r="F857" s="189"/>
      <c r="G857" s="138"/>
      <c r="H857" s="138"/>
    </row>
    <row r="858" spans="1:8" ht="16.5" x14ac:dyDescent="0.2">
      <c r="A858" s="83"/>
      <c r="B858" s="31" t="s">
        <v>91</v>
      </c>
      <c r="C858" s="27"/>
      <c r="D858" s="216"/>
      <c r="E858" s="136"/>
      <c r="F858" s="189"/>
      <c r="G858" s="138"/>
      <c r="H858" s="138"/>
    </row>
    <row r="859" spans="1:8" x14ac:dyDescent="0.2">
      <c r="B859" s="69" t="s">
        <v>45</v>
      </c>
      <c r="D859" s="204">
        <f>H13</f>
        <v>697.94</v>
      </c>
      <c r="F859" s="179"/>
      <c r="H859" s="118">
        <f>D859*F859</f>
        <v>0</v>
      </c>
    </row>
    <row r="860" spans="1:8" x14ac:dyDescent="0.2">
      <c r="B860" s="68"/>
      <c r="H860" s="114"/>
    </row>
    <row r="861" spans="1:8" x14ac:dyDescent="0.25">
      <c r="A861" s="80"/>
      <c r="B861" s="30" t="s">
        <v>98</v>
      </c>
      <c r="C861" s="42"/>
      <c r="D861" s="216"/>
      <c r="E861" s="140"/>
      <c r="F861" s="178"/>
      <c r="G861" s="138"/>
      <c r="H861" s="137"/>
    </row>
    <row r="862" spans="1:8" x14ac:dyDescent="0.25">
      <c r="A862" s="80"/>
      <c r="B862" s="30"/>
      <c r="C862" s="42"/>
      <c r="D862" s="216"/>
      <c r="E862" s="140"/>
      <c r="F862" s="178"/>
      <c r="G862" s="138"/>
      <c r="H862" s="137"/>
    </row>
    <row r="863" spans="1:8" ht="42.75" x14ac:dyDescent="0.2">
      <c r="A863" s="80"/>
      <c r="B863" s="18" t="s">
        <v>99</v>
      </c>
      <c r="C863" s="42"/>
      <c r="D863" s="216"/>
      <c r="E863" s="140"/>
      <c r="F863" s="178"/>
      <c r="G863" s="138"/>
      <c r="H863" s="137"/>
    </row>
    <row r="864" spans="1:8" ht="14.25" x14ac:dyDescent="0.2">
      <c r="A864" s="80"/>
      <c r="B864" s="31"/>
      <c r="C864" s="42"/>
      <c r="D864" s="216"/>
      <c r="E864" s="140"/>
      <c r="F864" s="178"/>
      <c r="G864" s="138"/>
      <c r="H864" s="137"/>
    </row>
    <row r="865" spans="1:8" ht="42.75" x14ac:dyDescent="0.2">
      <c r="A865" s="80"/>
      <c r="B865" s="18" t="s">
        <v>100</v>
      </c>
      <c r="C865" s="42"/>
      <c r="D865" s="216"/>
      <c r="E865" s="140"/>
      <c r="F865" s="178"/>
      <c r="G865" s="138"/>
      <c r="H865" s="137"/>
    </row>
    <row r="866" spans="1:8" ht="14.25" x14ac:dyDescent="0.2">
      <c r="A866" s="80"/>
      <c r="B866" s="18"/>
      <c r="C866" s="42"/>
      <c r="D866" s="216"/>
      <c r="E866" s="140"/>
      <c r="F866" s="178"/>
      <c r="G866" s="138"/>
      <c r="H866" s="137"/>
    </row>
    <row r="867" spans="1:8" ht="16.5" x14ac:dyDescent="0.2">
      <c r="A867" s="80"/>
      <c r="B867" s="31" t="s">
        <v>101</v>
      </c>
      <c r="C867" s="42"/>
      <c r="D867" s="216"/>
      <c r="E867" s="140"/>
      <c r="F867" s="178"/>
      <c r="G867" s="138"/>
      <c r="H867" s="137"/>
    </row>
    <row r="868" spans="1:8" ht="16.5" x14ac:dyDescent="0.2">
      <c r="A868" s="83"/>
      <c r="B868" s="50" t="s">
        <v>11</v>
      </c>
      <c r="C868" s="42"/>
      <c r="D868" s="216">
        <v>30</v>
      </c>
      <c r="E868" s="140"/>
      <c r="F868" s="193"/>
      <c r="G868" s="138"/>
      <c r="H868" s="118">
        <f>D868*F868</f>
        <v>0</v>
      </c>
    </row>
    <row r="869" spans="1:8" ht="14.25" x14ac:dyDescent="0.2">
      <c r="A869" s="83"/>
      <c r="B869" s="50"/>
      <c r="C869" s="42"/>
      <c r="D869" s="216"/>
      <c r="E869" s="140"/>
      <c r="F869" s="178"/>
      <c r="G869" s="138"/>
      <c r="H869" s="137"/>
    </row>
    <row r="870" spans="1:8" x14ac:dyDescent="0.25">
      <c r="A870" s="83"/>
      <c r="B870" s="34" t="s">
        <v>376</v>
      </c>
      <c r="D870" s="101"/>
      <c r="E870" s="101"/>
      <c r="F870" s="101"/>
      <c r="G870" s="101"/>
      <c r="H870" s="101"/>
    </row>
    <row r="871" spans="1:8" x14ac:dyDescent="0.25">
      <c r="A871" s="83"/>
      <c r="B871" s="34"/>
      <c r="D871" s="101"/>
      <c r="E871" s="101"/>
      <c r="F871" s="101"/>
      <c r="G871" s="101"/>
      <c r="H871" s="101"/>
    </row>
    <row r="872" spans="1:8" ht="57" x14ac:dyDescent="0.2">
      <c r="A872" s="83"/>
      <c r="B872" s="18" t="s">
        <v>377</v>
      </c>
      <c r="D872" s="101"/>
      <c r="E872" s="101"/>
      <c r="F872" s="101"/>
      <c r="G872" s="101"/>
      <c r="H872" s="101"/>
    </row>
    <row r="873" spans="1:8" ht="14.25" x14ac:dyDescent="0.2">
      <c r="A873" s="83"/>
      <c r="B873" s="18"/>
      <c r="D873" s="101"/>
      <c r="E873" s="101"/>
      <c r="F873" s="101"/>
      <c r="G873" s="101"/>
      <c r="H873" s="101"/>
    </row>
    <row r="874" spans="1:8" ht="14.25" x14ac:dyDescent="0.2">
      <c r="A874" s="83"/>
      <c r="B874" s="18" t="s">
        <v>378</v>
      </c>
      <c r="D874" s="101"/>
      <c r="E874" s="101"/>
      <c r="F874" s="101"/>
      <c r="G874" s="101"/>
      <c r="H874" s="101"/>
    </row>
    <row r="875" spans="1:8" ht="14.25" x14ac:dyDescent="0.2">
      <c r="A875" s="83"/>
      <c r="B875" s="101"/>
      <c r="D875" s="101"/>
      <c r="E875" s="101"/>
      <c r="F875" s="101"/>
      <c r="G875" s="101"/>
      <c r="H875" s="101"/>
    </row>
    <row r="876" spans="1:8" ht="14.25" x14ac:dyDescent="0.2">
      <c r="A876" s="83"/>
      <c r="B876" s="69" t="s">
        <v>1</v>
      </c>
      <c r="D876" s="208">
        <v>6</v>
      </c>
      <c r="E876" s="101"/>
      <c r="F876" s="193"/>
      <c r="G876" s="138"/>
      <c r="H876" s="118">
        <f>D876*F876</f>
        <v>0</v>
      </c>
    </row>
    <row r="877" spans="1:8" ht="14.25" x14ac:dyDescent="0.2">
      <c r="A877" s="83"/>
      <c r="B877" s="50"/>
      <c r="C877" s="42"/>
      <c r="D877" s="216"/>
      <c r="E877" s="140"/>
      <c r="F877" s="178"/>
      <c r="G877" s="138"/>
      <c r="H877" s="137"/>
    </row>
    <row r="878" spans="1:8" ht="14.25" x14ac:dyDescent="0.2">
      <c r="A878" s="80"/>
      <c r="B878" s="50"/>
      <c r="C878" s="42"/>
      <c r="D878" s="216"/>
      <c r="E878" s="140"/>
      <c r="F878" s="178"/>
      <c r="G878" s="138"/>
      <c r="H878" s="137"/>
    </row>
    <row r="879" spans="1:8" ht="14.25" x14ac:dyDescent="0.2">
      <c r="A879" s="81"/>
      <c r="B879" s="14"/>
      <c r="C879" s="77"/>
      <c r="D879" s="220"/>
      <c r="E879" s="146"/>
      <c r="F879" s="195"/>
      <c r="G879" s="147"/>
      <c r="H879" s="126"/>
    </row>
    <row r="880" spans="1:8" x14ac:dyDescent="0.25">
      <c r="A880" s="79" t="s">
        <v>182</v>
      </c>
      <c r="B880" s="52" t="s">
        <v>102</v>
      </c>
      <c r="C880" s="3"/>
      <c r="D880" s="209"/>
      <c r="E880" s="132"/>
      <c r="F880" s="153"/>
      <c r="G880" s="148"/>
      <c r="H880" s="322">
        <f>SUM(H837:H878)</f>
        <v>0</v>
      </c>
    </row>
    <row r="881" spans="1:8" ht="14.25" x14ac:dyDescent="0.2">
      <c r="A881" s="82"/>
      <c r="B881" s="17"/>
      <c r="C881" s="78"/>
      <c r="D881" s="221"/>
      <c r="E881" s="149"/>
      <c r="F881" s="184"/>
      <c r="G881" s="148"/>
      <c r="H881" s="118"/>
    </row>
    <row r="882" spans="1:8" ht="14.25" x14ac:dyDescent="0.2">
      <c r="A882" s="83"/>
      <c r="B882" s="23"/>
      <c r="C882" s="3"/>
      <c r="D882" s="209"/>
      <c r="E882" s="132"/>
      <c r="F882" s="153"/>
      <c r="G882" s="135"/>
      <c r="H882" s="119"/>
    </row>
    <row r="883" spans="1:8" ht="14.25" x14ac:dyDescent="0.2">
      <c r="A883" s="234"/>
      <c r="B883" s="235"/>
      <c r="C883" s="230"/>
      <c r="D883" s="231"/>
      <c r="E883" s="231"/>
      <c r="F883" s="231"/>
      <c r="G883" s="135"/>
      <c r="H883" s="119"/>
    </row>
    <row r="884" spans="1:8" ht="14.25" x14ac:dyDescent="0.2">
      <c r="A884" s="236"/>
      <c r="B884" s="232"/>
      <c r="C884" s="233"/>
      <c r="D884" s="161"/>
      <c r="E884" s="161"/>
      <c r="F884" s="161"/>
      <c r="G884" s="135"/>
      <c r="H884" s="119"/>
    </row>
    <row r="885" spans="1:8" x14ac:dyDescent="0.2">
      <c r="B885" s="5" t="s">
        <v>214</v>
      </c>
    </row>
    <row r="886" spans="1:8" x14ac:dyDescent="0.2">
      <c r="B886" s="5"/>
    </row>
    <row r="887" spans="1:8" x14ac:dyDescent="0.2">
      <c r="B887" s="32" t="s">
        <v>221</v>
      </c>
    </row>
    <row r="888" spans="1:8" x14ac:dyDescent="0.2">
      <c r="B888" s="32" t="s">
        <v>220</v>
      </c>
    </row>
    <row r="889" spans="1:8" x14ac:dyDescent="0.2">
      <c r="B889" s="5"/>
    </row>
    <row r="890" spans="1:8" x14ac:dyDescent="0.25">
      <c r="B890" s="345" t="s">
        <v>373</v>
      </c>
      <c r="C890" s="344"/>
      <c r="D890" s="344"/>
      <c r="E890" s="344"/>
      <c r="F890" s="340">
        <f>H11</f>
        <v>188.77</v>
      </c>
      <c r="G890" s="173"/>
      <c r="H890" s="342" t="s">
        <v>335</v>
      </c>
    </row>
    <row r="891" spans="1:8" x14ac:dyDescent="0.25">
      <c r="B891" s="335" t="s">
        <v>374</v>
      </c>
      <c r="C891" s="334"/>
      <c r="D891" s="334"/>
      <c r="E891" s="334"/>
      <c r="F891" s="341">
        <f>H12</f>
        <v>509.17</v>
      </c>
      <c r="G891" s="173"/>
      <c r="H891" s="342" t="s">
        <v>335</v>
      </c>
    </row>
    <row r="892" spans="1:8" x14ac:dyDescent="0.25">
      <c r="B892" s="335"/>
      <c r="C892" s="334"/>
      <c r="D892" s="334"/>
      <c r="E892" s="334"/>
      <c r="F892" s="340">
        <f>F890+F891</f>
        <v>697.94</v>
      </c>
      <c r="G892" s="173"/>
      <c r="H892" s="342" t="s">
        <v>335</v>
      </c>
    </row>
    <row r="893" spans="1:8" x14ac:dyDescent="0.25">
      <c r="B893" s="335"/>
      <c r="C893" s="334"/>
      <c r="D893" s="334"/>
      <c r="E893" s="334"/>
      <c r="F893" s="196"/>
      <c r="G893" s="173"/>
      <c r="H893" s="168"/>
    </row>
    <row r="894" spans="1:8" x14ac:dyDescent="0.2">
      <c r="D894" s="223"/>
      <c r="E894" s="101"/>
      <c r="F894" s="196"/>
      <c r="G894" s="173"/>
      <c r="H894" s="168"/>
    </row>
    <row r="895" spans="1:8" x14ac:dyDescent="0.25">
      <c r="A895" s="2" t="s">
        <v>175</v>
      </c>
      <c r="B895" s="5" t="s">
        <v>3</v>
      </c>
      <c r="D895" s="223"/>
      <c r="E895" s="101"/>
      <c r="F895" s="196"/>
      <c r="G895" s="173"/>
      <c r="H895" s="260">
        <f>H200</f>
        <v>0</v>
      </c>
    </row>
    <row r="896" spans="1:8" x14ac:dyDescent="0.25">
      <c r="B896" s="5"/>
      <c r="D896" s="223"/>
      <c r="E896" s="101"/>
      <c r="F896" s="196"/>
      <c r="G896" s="173"/>
      <c r="H896" s="261"/>
    </row>
    <row r="897" spans="1:8" x14ac:dyDescent="0.25">
      <c r="A897" s="2" t="s">
        <v>191</v>
      </c>
      <c r="B897" s="313" t="s">
        <v>314</v>
      </c>
      <c r="D897" s="223"/>
      <c r="E897" s="101"/>
      <c r="F897" s="196"/>
      <c r="G897" s="173"/>
      <c r="H897" s="260">
        <f>H257</f>
        <v>0</v>
      </c>
    </row>
    <row r="898" spans="1:8" x14ac:dyDescent="0.25">
      <c r="B898" s="5"/>
      <c r="D898" s="223"/>
      <c r="E898" s="101"/>
      <c r="F898" s="196"/>
      <c r="G898" s="173"/>
      <c r="H898" s="261"/>
    </row>
    <row r="899" spans="1:8" x14ac:dyDescent="0.25">
      <c r="A899" s="2" t="s">
        <v>192</v>
      </c>
      <c r="B899" s="5" t="s">
        <v>12</v>
      </c>
      <c r="D899" s="223"/>
      <c r="E899" s="101"/>
      <c r="F899" s="196"/>
      <c r="G899" s="173"/>
      <c r="H899" s="260">
        <f>H395</f>
        <v>0</v>
      </c>
    </row>
    <row r="900" spans="1:8" x14ac:dyDescent="0.25">
      <c r="B900" s="5"/>
      <c r="D900" s="223"/>
      <c r="E900" s="101"/>
      <c r="F900" s="196"/>
      <c r="G900" s="173"/>
      <c r="H900" s="261"/>
    </row>
    <row r="901" spans="1:8" x14ac:dyDescent="0.25">
      <c r="A901" s="2" t="s">
        <v>177</v>
      </c>
      <c r="B901" s="5" t="s">
        <v>325</v>
      </c>
      <c r="D901" s="223"/>
      <c r="E901" s="101"/>
      <c r="F901" s="196"/>
      <c r="G901" s="173"/>
      <c r="H901" s="260">
        <f>H424</f>
        <v>0</v>
      </c>
    </row>
    <row r="902" spans="1:8" x14ac:dyDescent="0.25">
      <c r="B902" s="5"/>
      <c r="D902" s="223"/>
      <c r="E902" s="101"/>
      <c r="F902" s="196"/>
      <c r="G902" s="173"/>
      <c r="H902" s="261"/>
    </row>
    <row r="903" spans="1:8" x14ac:dyDescent="0.25">
      <c r="A903" s="2" t="s">
        <v>193</v>
      </c>
      <c r="B903" s="87" t="s">
        <v>327</v>
      </c>
      <c r="D903" s="223"/>
      <c r="E903" s="101"/>
      <c r="F903" s="196"/>
      <c r="G903" s="173"/>
      <c r="H903" s="260">
        <f>H555</f>
        <v>0</v>
      </c>
    </row>
    <row r="904" spans="1:8" x14ac:dyDescent="0.25">
      <c r="B904" s="87"/>
      <c r="D904" s="223"/>
      <c r="E904" s="101"/>
      <c r="F904" s="196"/>
      <c r="G904" s="173"/>
      <c r="H904" s="261"/>
    </row>
    <row r="905" spans="1:8" x14ac:dyDescent="0.25">
      <c r="A905" s="2" t="s">
        <v>194</v>
      </c>
      <c r="B905" s="87" t="s">
        <v>59</v>
      </c>
      <c r="D905" s="223"/>
      <c r="E905" s="101"/>
      <c r="F905" s="196"/>
      <c r="G905" s="173"/>
      <c r="H905" s="260">
        <f>H749</f>
        <v>0</v>
      </c>
    </row>
    <row r="906" spans="1:8" x14ac:dyDescent="0.25">
      <c r="B906" s="87"/>
      <c r="D906" s="223"/>
      <c r="E906" s="101"/>
      <c r="F906" s="196"/>
      <c r="G906" s="173"/>
      <c r="H906" s="261"/>
    </row>
    <row r="907" spans="1:8" x14ac:dyDescent="0.25">
      <c r="A907" s="2" t="s">
        <v>195</v>
      </c>
      <c r="B907" s="87" t="s">
        <v>333</v>
      </c>
      <c r="D907" s="223"/>
      <c r="E907" s="101"/>
      <c r="F907" s="196"/>
      <c r="G907" s="173"/>
      <c r="H907" s="331">
        <f>H781</f>
        <v>0</v>
      </c>
    </row>
    <row r="908" spans="1:8" x14ac:dyDescent="0.25">
      <c r="B908" s="87"/>
      <c r="D908" s="223"/>
      <c r="E908" s="101"/>
      <c r="F908" s="196"/>
      <c r="G908" s="173"/>
      <c r="H908" s="261"/>
    </row>
    <row r="909" spans="1:8" x14ac:dyDescent="0.25">
      <c r="A909" s="2" t="s">
        <v>181</v>
      </c>
      <c r="B909" s="87" t="s">
        <v>81</v>
      </c>
      <c r="D909" s="223"/>
      <c r="E909" s="101"/>
      <c r="F909" s="196"/>
      <c r="G909" s="173"/>
      <c r="H909" s="260">
        <f>H813</f>
        <v>0</v>
      </c>
    </row>
    <row r="910" spans="1:8" x14ac:dyDescent="0.25">
      <c r="A910" s="101"/>
      <c r="B910" s="15"/>
      <c r="C910" s="100"/>
      <c r="D910" s="224"/>
      <c r="E910" s="100"/>
      <c r="F910" s="197"/>
      <c r="G910" s="174"/>
      <c r="H910" s="262"/>
    </row>
    <row r="911" spans="1:8" x14ac:dyDescent="0.25">
      <c r="A911" s="332" t="s">
        <v>182</v>
      </c>
      <c r="B911" s="87" t="s">
        <v>85</v>
      </c>
      <c r="D911" s="223"/>
      <c r="E911" s="101"/>
      <c r="F911" s="196"/>
      <c r="G911" s="173"/>
      <c r="H911" s="260">
        <f>H880</f>
        <v>0</v>
      </c>
    </row>
    <row r="912" spans="1:8" x14ac:dyDescent="0.25">
      <c r="B912" s="87"/>
      <c r="D912" s="223"/>
      <c r="E912" s="101"/>
      <c r="F912" s="196"/>
      <c r="G912" s="173"/>
      <c r="H912" s="237"/>
    </row>
    <row r="913" spans="1:8" ht="15.75" thickBot="1" x14ac:dyDescent="0.3">
      <c r="A913" s="91"/>
      <c r="B913" s="23"/>
      <c r="C913" s="100"/>
      <c r="D913" s="224"/>
      <c r="E913" s="100"/>
      <c r="F913" s="197"/>
      <c r="G913" s="174"/>
      <c r="H913" s="169"/>
    </row>
    <row r="914" spans="1:8" ht="15.75" thickTop="1" x14ac:dyDescent="0.25">
      <c r="A914" s="92"/>
      <c r="B914" s="93"/>
      <c r="C914" s="107"/>
      <c r="D914" s="225"/>
      <c r="E914" s="107"/>
      <c r="F914" s="198"/>
      <c r="G914" s="175"/>
      <c r="H914" s="170"/>
    </row>
    <row r="915" spans="1:8" ht="15.75" thickBot="1" x14ac:dyDescent="0.3">
      <c r="B915" s="15" t="s">
        <v>375</v>
      </c>
      <c r="C915" s="100"/>
      <c r="D915" s="224"/>
      <c r="E915" s="100"/>
      <c r="F915" s="197"/>
      <c r="G915" s="174"/>
      <c r="H915" s="171">
        <f>SUM(H894:H912)</f>
        <v>0</v>
      </c>
    </row>
    <row r="916" spans="1:8" x14ac:dyDescent="0.25">
      <c r="B916" s="15"/>
      <c r="C916" s="100"/>
      <c r="D916" s="224"/>
      <c r="E916" s="100"/>
      <c r="F916" s="197"/>
      <c r="G916" s="174"/>
      <c r="H916" s="169"/>
    </row>
    <row r="917" spans="1:8" x14ac:dyDescent="0.25">
      <c r="B917" s="5" t="s">
        <v>218</v>
      </c>
      <c r="H917" s="249">
        <f>H915*0.25</f>
        <v>0</v>
      </c>
    </row>
    <row r="918" spans="1:8" ht="15.75" thickBot="1" x14ac:dyDescent="0.3">
      <c r="A918" s="94"/>
      <c r="B918" s="95"/>
      <c r="C918" s="108"/>
      <c r="D918" s="226"/>
      <c r="E918" s="108"/>
      <c r="F918" s="199"/>
      <c r="G918" s="176"/>
      <c r="H918" s="172"/>
    </row>
    <row r="919" spans="1:8" ht="15.75" thickTop="1" x14ac:dyDescent="0.25">
      <c r="B919" s="15"/>
      <c r="C919" s="100"/>
      <c r="D919" s="224"/>
      <c r="E919" s="100"/>
      <c r="F919" s="197"/>
      <c r="G919" s="174"/>
      <c r="H919" s="169"/>
    </row>
    <row r="920" spans="1:8" x14ac:dyDescent="0.25">
      <c r="B920" s="5" t="s">
        <v>219</v>
      </c>
      <c r="C920" s="100"/>
      <c r="D920" s="224"/>
      <c r="E920" s="100"/>
      <c r="F920" s="197"/>
      <c r="G920" s="174"/>
      <c r="H920" s="249">
        <f>H915+H917</f>
        <v>0</v>
      </c>
    </row>
    <row r="921" spans="1:8" ht="15.75" thickBot="1" x14ac:dyDescent="0.3">
      <c r="A921" s="94"/>
      <c r="B921" s="95"/>
      <c r="C921" s="108"/>
      <c r="D921" s="226"/>
      <c r="E921" s="108"/>
      <c r="F921" s="199"/>
      <c r="G921" s="176"/>
      <c r="H921" s="172"/>
    </row>
    <row r="922" spans="1:8" ht="15.75" thickTop="1" x14ac:dyDescent="0.2"/>
    <row r="924" spans="1:8" x14ac:dyDescent="0.2">
      <c r="B924" s="32"/>
    </row>
    <row r="925" spans="1:8" x14ac:dyDescent="0.2">
      <c r="B925" s="32"/>
    </row>
    <row r="933" spans="1:2" x14ac:dyDescent="0.2">
      <c r="A933" s="96"/>
      <c r="B933" s="21"/>
    </row>
    <row r="934" spans="1:2" x14ac:dyDescent="0.2">
      <c r="A934" s="96"/>
      <c r="B934" s="21"/>
    </row>
    <row r="935" spans="1:2" x14ac:dyDescent="0.2">
      <c r="A935" s="96"/>
      <c r="B935" s="21"/>
    </row>
    <row r="936" spans="1:2" x14ac:dyDescent="0.2">
      <c r="A936" s="96"/>
      <c r="B936" s="21"/>
    </row>
    <row r="937" spans="1:2" x14ac:dyDescent="0.2">
      <c r="A937" s="96"/>
      <c r="B937" s="21"/>
    </row>
    <row r="938" spans="1:2" x14ac:dyDescent="0.2">
      <c r="A938" s="96"/>
      <c r="B938" s="21"/>
    </row>
  </sheetData>
  <mergeCells count="6">
    <mergeCell ref="B13:D13"/>
    <mergeCell ref="B10:E10"/>
    <mergeCell ref="B11:E11"/>
    <mergeCell ref="B890:E890"/>
    <mergeCell ref="B76:E76"/>
    <mergeCell ref="B12:E12"/>
  </mergeCells>
  <printOptions horizontalCentered="1"/>
  <pageMargins left="0.25" right="0.25" top="0.75" bottom="0.75" header="0.3" footer="0.3"/>
  <pageSetup paperSize="9" scale="85" fitToHeight="0" orientation="portrait" r:id="rId1"/>
  <rowBreaks count="29" manualBreakCount="29">
    <brk id="29" max="17" man="1"/>
    <brk id="51" max="17" man="1"/>
    <brk id="73" max="17" man="1"/>
    <brk id="99" max="17" man="1"/>
    <brk id="113" max="17" man="1"/>
    <brk id="144" max="17" man="1"/>
    <brk id="175" max="17" man="1"/>
    <brk id="214" max="17" man="1"/>
    <brk id="238" max="17" man="1"/>
    <brk id="259" max="17" man="1"/>
    <brk id="286" max="17" man="1"/>
    <brk id="317" max="17" man="1"/>
    <brk id="354" max="17" man="1"/>
    <brk id="397" max="17" man="1"/>
    <brk id="426" max="17" man="1"/>
    <brk id="458" max="17" man="1"/>
    <brk id="498" max="17" man="1"/>
    <brk id="538" max="17" man="1"/>
    <brk id="557" max="17" man="1"/>
    <brk id="585" max="17" man="1"/>
    <brk id="612" max="17" man="1"/>
    <brk id="642" max="17" man="1"/>
    <brk id="692" max="17" man="1"/>
    <brk id="751" max="17" man="1"/>
    <brk id="785" max="17" man="1"/>
    <brk id="814" max="17" man="1"/>
    <brk id="844" max="17" man="1"/>
    <brk id="883" max="17" man="1"/>
    <brk id="928"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2613 D12, D13 Kolodvorska</vt:lpstr>
      <vt:lpstr>'2613 D12, D13 Kolodvorska'!Podrucje_ispisa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ania</dc:creator>
  <cp:lastModifiedBy>Velimir Tuk</cp:lastModifiedBy>
  <cp:lastPrinted>2019-01-16T10:22:36Z</cp:lastPrinted>
  <dcterms:created xsi:type="dcterms:W3CDTF">2008-12-22T08:41:19Z</dcterms:created>
  <dcterms:modified xsi:type="dcterms:W3CDTF">2021-10-06T07:07:55Z</dcterms:modified>
</cp:coreProperties>
</file>