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L:\PROJEKTI\PROJEKTI_AKTUALNI\KOMUNALNO_PODUZECE_KRIZEVCI_533\PROJEKTNA_DOKUMENTACIJA\005_DON_UPOV\KNJIGA 1\"/>
    </mc:Choice>
  </mc:AlternateContent>
  <xr:revisionPtr revIDLastSave="0" documentId="13_ncr:1_{08B3CA31-88EA-4FE6-ABD1-6AF6CA432C7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.1_OTe" sheetId="1" r:id="rId1"/>
    <sheet name="4.2_OTk" sheetId="2" state="hidden" r:id="rId2"/>
    <sheet name="4.2_OTjam" sheetId="6" r:id="rId3"/>
    <sheet name="izračun stvarnih operativnih tr" sheetId="9" state="hidden" r:id="rId4"/>
  </sheets>
  <definedNames>
    <definedName name="_xlnm.Print_Area" localSheetId="0">'4.1_OTe'!$A$1:$E$20</definedName>
    <definedName name="_xlnm.Print_Area" localSheetId="2">'4.2_OTjam'!$A$1:$C$18</definedName>
    <definedName name="_xlnm.Print_Area" localSheetId="1">'4.2_OTk'!$A$1:$N$17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6" l="1"/>
  <c r="B6" i="6"/>
  <c r="B4" i="6"/>
  <c r="D20" i="1" l="1"/>
  <c r="E20" i="1" s="1"/>
  <c r="B17" i="6" s="1"/>
  <c r="C17" i="6" s="1"/>
  <c r="D18" i="1"/>
  <c r="E18" i="1" s="1"/>
  <c r="B15" i="6" s="1"/>
  <c r="C15" i="6" s="1"/>
  <c r="D19" i="1"/>
  <c r="E19" i="1" s="1"/>
  <c r="N16" i="2"/>
  <c r="N15" i="2"/>
  <c r="N17" i="2" s="1"/>
  <c r="N14" i="2"/>
  <c r="N13" i="2"/>
  <c r="L16" i="2"/>
  <c r="L15" i="2"/>
  <c r="L14" i="2"/>
  <c r="L13" i="2"/>
  <c r="J16" i="2"/>
  <c r="J15" i="2"/>
  <c r="J14" i="2"/>
  <c r="J13" i="2"/>
  <c r="H16" i="2"/>
  <c r="H15" i="2"/>
  <c r="H14" i="2"/>
  <c r="H13" i="2"/>
  <c r="F16" i="2"/>
  <c r="F15" i="2"/>
  <c r="F14" i="2"/>
  <c r="F13" i="2"/>
  <c r="F17" i="2" s="1"/>
  <c r="D16" i="2"/>
  <c r="D15" i="2"/>
  <c r="D14" i="2"/>
  <c r="D13" i="2"/>
  <c r="D17" i="1"/>
  <c r="E17" i="1" s="1"/>
  <c r="B14" i="6" s="1"/>
  <c r="C14" i="6" s="1"/>
  <c r="D15" i="1"/>
  <c r="E15" i="1" s="1"/>
  <c r="B12" i="6" s="1"/>
  <c r="C12" i="6" s="1"/>
  <c r="D14" i="1"/>
  <c r="E14" i="1" s="1"/>
  <c r="B11" i="6" s="1"/>
  <c r="C11" i="6" s="1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B16" i="6" l="1"/>
  <c r="C16" i="6" s="1"/>
  <c r="L17" i="2"/>
  <c r="J17" i="2"/>
  <c r="D17" i="2"/>
  <c r="H17" i="2"/>
  <c r="D16" i="1"/>
  <c r="E16" i="1" s="1"/>
  <c r="B13" i="6" s="1"/>
  <c r="C13" i="6" s="1"/>
  <c r="C18" i="6" l="1"/>
</calcChain>
</file>

<file path=xl/sharedStrings.xml><?xml version="1.0" encoding="utf-8"?>
<sst xmlns="http://schemas.openxmlformats.org/spreadsheetml/2006/main" count="87" uniqueCount="59">
  <si>
    <t>Naziv Ponuditelja:</t>
  </si>
  <si>
    <t>Adresa sjedišta Ponuditelja:</t>
  </si>
  <si>
    <t>OIB Ponuditelja:</t>
  </si>
  <si>
    <t>Potpis i pečat:</t>
  </si>
  <si>
    <t>Mjesto i datum:</t>
  </si>
  <si>
    <r>
      <t xml:space="preserve">Poboljšanje vodnokomunalne infrastrukture aglomeracije „Nin-Privlaka-Vrsi“
</t>
    </r>
    <r>
      <rPr>
        <b/>
        <sz val="9"/>
        <rFont val="Tahoma"/>
        <family val="2"/>
        <charset val="238"/>
      </rPr>
      <t>PROJEKTIRANJE I IZGRADNJA UREĐAJA ZA PROČIŠĆAVANJE OTPADNIH VODA II. STUPNJA PROČIŠĆAVANJA</t>
    </r>
    <r>
      <rPr>
        <b/>
        <sz val="10"/>
        <rFont val="Tahoma"/>
        <family val="2"/>
        <charset val="238"/>
      </rPr>
      <t xml:space="preserve">
(UPOV Grgur 26.000 ES)
</t>
    </r>
  </si>
  <si>
    <t>koagulant/flokulant (polimer)</t>
  </si>
  <si>
    <t>flokulant za ubrzano taloženje aluminijev (III) sulfat Al2(SO4)3x18H2O</t>
  </si>
  <si>
    <t xml:space="preserve">željezni (III) klorid FeCl3 </t>
  </si>
  <si>
    <t>vapno</t>
  </si>
  <si>
    <t>51-100</t>
  </si>
  <si>
    <t>101-200</t>
  </si>
  <si>
    <t>201-300</t>
  </si>
  <si>
    <t>301-400</t>
  </si>
  <si>
    <t>401-500</t>
  </si>
  <si>
    <t>0-50</t>
  </si>
  <si>
    <t>Jedinična cijena el.energije [HRK/kWh]</t>
  </si>
  <si>
    <t>UKUPNI JAMČEVNI TROŠAK KEMIKALIJA NA DAN [HRK/dan]:</t>
  </si>
  <si>
    <t>Prosječni Protok
[m3/sat]</t>
  </si>
  <si>
    <t>mjesec</t>
  </si>
  <si>
    <t>dotok na UPOV</t>
  </si>
  <si>
    <t>m3/h</t>
  </si>
  <si>
    <t>Utrošak energije svih elemenata UPOV-a</t>
  </si>
  <si>
    <t>kWh/dan</t>
  </si>
  <si>
    <t>prosječni dotok
m3/h</t>
  </si>
  <si>
    <t>[HRK/m3]/dan</t>
  </si>
  <si>
    <t>[kWh/m3]/ dan</t>
  </si>
  <si>
    <t xml:space="preserve">
Jamčena prosječna potrošnja el. energije 
po prosječnoj dnevnoj jedinci protoka
</t>
  </si>
  <si>
    <t>OTe
jamčeni specifični trošak el.energije 
po prosječnoj dnevnoj jedinci protoka</t>
  </si>
  <si>
    <t>kg/dan</t>
  </si>
  <si>
    <t>HRK/dan</t>
  </si>
  <si>
    <t xml:space="preserve">Jamčena potrošnja kemikalija po danu [kg/dan] i 
Jedinični dnevni trošak kemikalija [HRK/kg]/dan
po ulaznom dotoku na UPOV </t>
  </si>
  <si>
    <t>Kemikalija</t>
  </si>
  <si>
    <t xml:space="preserve">Jedinična cijena kemikalije
</t>
  </si>
  <si>
    <t>[HRK/kg]</t>
  </si>
  <si>
    <r>
      <t>OTe
Jamčeni specifični dnevni trošak el.energije 
po prosječnoj dnevnoj jedinci protoka</t>
    </r>
    <r>
      <rPr>
        <vertAlign val="subscript"/>
        <sz val="10"/>
        <color theme="1"/>
        <rFont val="Tahoma"/>
        <family val="2"/>
        <charset val="238"/>
      </rPr>
      <t xml:space="preserve">
</t>
    </r>
    <r>
      <rPr>
        <sz val="10"/>
        <color theme="1"/>
        <rFont val="Tahoma"/>
        <family val="2"/>
        <charset val="238"/>
      </rPr>
      <t>[HRK/m3]/dan</t>
    </r>
  </si>
  <si>
    <r>
      <t>OT</t>
    </r>
    <r>
      <rPr>
        <b/>
        <vertAlign val="subscript"/>
        <sz val="10"/>
        <color theme="1"/>
        <rFont val="Tahoma"/>
        <family val="2"/>
        <charset val="238"/>
      </rPr>
      <t>jam</t>
    </r>
    <r>
      <rPr>
        <b/>
        <sz val="10"/>
        <color theme="1"/>
        <rFont val="Tahoma"/>
        <family val="2"/>
        <charset val="238"/>
      </rPr>
      <t xml:space="preserve"> x br. dana u konkretnom mjesecu
</t>
    </r>
  </si>
  <si>
    <r>
      <t>Obrazac 4.1: Jamčena dnevna potrošnja električne energije UPOV- OT</t>
    </r>
    <r>
      <rPr>
        <b/>
        <vertAlign val="subscript"/>
        <sz val="10"/>
        <rFont val="Tahoma"/>
        <family val="2"/>
        <charset val="238"/>
      </rPr>
      <t>E</t>
    </r>
  </si>
  <si>
    <r>
      <t>Obrazac 4.2: Jamčena dnevna potrošnja kemikalijaUPOV- OT</t>
    </r>
    <r>
      <rPr>
        <b/>
        <vertAlign val="subscript"/>
        <sz val="10"/>
        <rFont val="Tahoma"/>
        <family val="2"/>
        <charset val="238"/>
      </rPr>
      <t>K</t>
    </r>
  </si>
  <si>
    <t xml:space="preserve">prosječni stvarni mjesečni dotok na UPOV
</t>
  </si>
  <si>
    <t>m3/mjesec</t>
  </si>
  <si>
    <t>HRK/m3</t>
  </si>
  <si>
    <t>HRK</t>
  </si>
  <si>
    <t xml:space="preserve">prosječni stvarni dotok na UPOV u satu
</t>
  </si>
  <si>
    <t>RAZLIKA TROŠKA</t>
  </si>
  <si>
    <t>oznaka</t>
  </si>
  <si>
    <t>stvarni mjesečni trošak/
prosječni stvarni mjesečni dotok</t>
  </si>
  <si>
    <t>ukupna razlika:</t>
  </si>
  <si>
    <t xml:space="preserve">stvarni mjesečni trošak - struja+kemikalije
</t>
  </si>
  <si>
    <t>Prosječni dnevni specifični operativni trošak OTi (osnova za izračun operativnih troškova u okviru kriterija za odabir ponude):</t>
  </si>
  <si>
    <t>OT,i
Jamčeni trošak UPOV-a
[HRK/m3]/dan</t>
  </si>
  <si>
    <r>
      <t xml:space="preserve">Poboljšanje vodnokomunalne infrastrukture aglomeracije „Križevci“
</t>
    </r>
    <r>
      <rPr>
        <b/>
        <sz val="9"/>
        <rFont val="Tahoma"/>
        <family val="2"/>
        <charset val="238"/>
      </rPr>
      <t xml:space="preserve"> IZGRADNJA UREĐAJA ZA PROČIŠĆAVANJE OTPADNIH VODA III. STUPNJA PROČIŠĆAVANJA</t>
    </r>
    <r>
      <rPr>
        <b/>
        <sz val="10"/>
        <rFont val="Tahoma"/>
        <family val="2"/>
        <charset val="238"/>
      </rPr>
      <t xml:space="preserve">
(UPOV Križevci)
</t>
    </r>
  </si>
  <si>
    <t xml:space="preserve">Poboljšanje vodnokomunalne infrastrukture aglomeracije „Križevci“
 IZGRADNJA UREĐAJA ZA PROČIŠĆAVANJE OTPADNIH VODA III. STUPNJA PROČIŠĆAVANJA
(UPOV Križevci)
</t>
  </si>
  <si>
    <t>101-150</t>
  </si>
  <si>
    <t>151-200</t>
  </si>
  <si>
    <t>201-250</t>
  </si>
  <si>
    <t>251-300</t>
  </si>
  <si>
    <t>301-350</t>
  </si>
  <si>
    <t>Obrazac 4.2: Jamčeni dnevni specifični operativni trošak UPOV-a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</si>
</sst>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vertAlign val="subscript"/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9"/>
      <name val="Tahoma"/>
      <family val="2"/>
      <charset val="238"/>
    </font>
    <font>
      <sz val="11"/>
      <name val="Tahoma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vertAlign val="subscript"/>
      <sz val="10"/>
      <name val="Tahoma"/>
      <family val="2"/>
      <charset val="238"/>
    </font>
    <font>
      <vertAlign val="subscript"/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1"/>
      <color rgb="FFFF0000"/>
      <name val="Tahoma"/>
      <family val="2"/>
      <charset val="238"/>
    </font>
    <font>
      <b/>
      <sz val="10"/>
      <color theme="8" tint="-0.249977111117893"/>
      <name val="Tahoma"/>
      <family val="2"/>
      <charset val="238"/>
    </font>
    <font>
      <b/>
      <sz val="11"/>
      <color theme="8" tint="-0.249977111117893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AAA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rgb="FF99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1" fillId="0" borderId="0"/>
    <xf numFmtId="4" fontId="12" fillId="0" borderId="1">
      <alignment horizontal="left" vertical="center" wrapText="1"/>
    </xf>
    <xf numFmtId="39" fontId="13" fillId="0" borderId="11">
      <alignment horizontal="right" vertical="top" wrapText="1"/>
    </xf>
    <xf numFmtId="0" fontId="14" fillId="0" borderId="0"/>
    <xf numFmtId="0" fontId="13" fillId="0" borderId="8">
      <alignment horizontal="left" vertical="top" wrapText="1"/>
    </xf>
    <xf numFmtId="0" fontId="13" fillId="0" borderId="9">
      <alignment horizontal="left" vertical="top" wrapText="1"/>
    </xf>
    <xf numFmtId="9" fontId="14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8" fillId="5" borderId="0" xfId="0" applyFont="1" applyFill="1" applyAlignment="1" applyProtection="1">
      <alignment vertical="center" wrapText="1"/>
    </xf>
    <xf numFmtId="0" fontId="8" fillId="5" borderId="0" xfId="0" applyFont="1" applyFill="1" applyAlignment="1">
      <alignment vertical="top" wrapText="1"/>
    </xf>
    <xf numFmtId="0" fontId="3" fillId="7" borderId="0" xfId="0" applyFont="1" applyFill="1" applyAlignment="1" applyProtection="1">
      <alignment horizontal="center" vertical="center"/>
      <protection locked="0"/>
    </xf>
    <xf numFmtId="0" fontId="2" fillId="7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3" fillId="7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  <protection locked="0"/>
    </xf>
    <xf numFmtId="0" fontId="2" fillId="4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" fillId="0" borderId="0" xfId="0" applyFont="1" applyAlignment="1" applyProtection="1"/>
    <xf numFmtId="0" fontId="2" fillId="0" borderId="0" xfId="0" applyFont="1" applyBorder="1" applyAlignment="1">
      <alignment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3" fillId="2" borderId="1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" fontId="1" fillId="0" borderId="0" xfId="0" applyNumberFormat="1" applyFont="1" applyFill="1" applyBorder="1" applyAlignment="1" applyProtection="1">
      <alignment vertical="center" wrapText="1"/>
    </xf>
    <xf numFmtId="1" fontId="3" fillId="0" borderId="0" xfId="0" applyNumberFormat="1" applyFont="1" applyFill="1" applyBorder="1" applyAlignment="1" applyProtection="1">
      <alignment vertical="center" wrapText="1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2" fontId="6" fillId="0" borderId="0" xfId="0" applyNumberFormat="1" applyFont="1" applyBorder="1" applyAlignment="1" applyProtection="1">
      <alignment horizontal="center" vertical="center"/>
    </xf>
    <xf numFmtId="2" fontId="6" fillId="2" borderId="0" xfId="0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4" borderId="0" xfId="0" applyFont="1" applyFill="1" applyAlignment="1" applyProtection="1">
      <alignment horizontal="center" vertical="center"/>
      <protection locked="0"/>
    </xf>
    <xf numFmtId="0" fontId="1" fillId="8" borderId="1" xfId="0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1" fontId="17" fillId="0" borderId="0" xfId="0" applyNumberFormat="1" applyFont="1" applyFill="1" applyBorder="1" applyAlignment="1" applyProtection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7" borderId="0" xfId="0" applyFont="1" applyFill="1" applyAlignment="1">
      <alignment horizontal="center" vertical="center"/>
    </xf>
    <xf numFmtId="0" fontId="1" fillId="0" borderId="0" xfId="0" applyFont="1" applyBorder="1" applyAlignment="1" applyProtection="1"/>
    <xf numFmtId="0" fontId="4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1" fillId="8" borderId="12" xfId="0" applyFont="1" applyFill="1" applyBorder="1" applyAlignment="1" applyProtection="1">
      <alignment horizontal="center" vertical="center" wrapText="1"/>
    </xf>
    <xf numFmtId="0" fontId="1" fillId="8" borderId="16" xfId="0" applyFont="1" applyFill="1" applyBorder="1" applyAlignment="1" applyProtection="1">
      <alignment horizontal="center" vertical="center" wrapText="1"/>
    </xf>
    <xf numFmtId="0" fontId="1" fillId="8" borderId="27" xfId="0" applyFont="1" applyFill="1" applyBorder="1" applyAlignment="1" applyProtection="1">
      <alignment horizontal="center" vertical="center" wrapText="1"/>
    </xf>
    <xf numFmtId="2" fontId="1" fillId="0" borderId="22" xfId="0" applyNumberFormat="1" applyFont="1" applyFill="1" applyBorder="1" applyAlignment="1">
      <alignment horizontal="center" vertical="center"/>
    </xf>
    <xf numFmtId="1" fontId="1" fillId="0" borderId="22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10" borderId="0" xfId="0" applyFont="1" applyFill="1"/>
    <xf numFmtId="0" fontId="3" fillId="10" borderId="29" xfId="0" applyFont="1" applyFill="1" applyBorder="1"/>
    <xf numFmtId="0" fontId="3" fillId="10" borderId="30" xfId="0" applyFont="1" applyFill="1" applyBorder="1"/>
    <xf numFmtId="4" fontId="3" fillId="11" borderId="14" xfId="0" applyNumberFormat="1" applyFont="1" applyFill="1" applyBorder="1" applyAlignment="1" applyProtection="1">
      <alignment horizontal="center" vertical="center"/>
      <protection locked="0"/>
    </xf>
    <xf numFmtId="4" fontId="3" fillId="11" borderId="18" xfId="0" applyNumberFormat="1" applyFont="1" applyFill="1" applyBorder="1" applyAlignment="1" applyProtection="1">
      <alignment horizontal="center" vertical="center"/>
      <protection locked="0"/>
    </xf>
    <xf numFmtId="1" fontId="3" fillId="12" borderId="14" xfId="0" applyNumberFormat="1" applyFont="1" applyFill="1" applyBorder="1" applyAlignment="1" applyProtection="1">
      <alignment horizontal="left" vertical="center" wrapText="1"/>
    </xf>
    <xf numFmtId="1" fontId="1" fillId="12" borderId="21" xfId="0" applyNumberFormat="1" applyFont="1" applyFill="1" applyBorder="1" applyAlignment="1" applyProtection="1">
      <alignment vertical="center" wrapText="1"/>
    </xf>
    <xf numFmtId="2" fontId="3" fillId="12" borderId="10" xfId="0" applyNumberFormat="1" applyFont="1" applyFill="1" applyBorder="1" applyAlignment="1" applyProtection="1">
      <alignment horizontal="center" vertical="center" wrapText="1"/>
    </xf>
    <xf numFmtId="2" fontId="3" fillId="12" borderId="2" xfId="0" applyNumberFormat="1" applyFont="1" applyFill="1" applyBorder="1" applyAlignment="1" applyProtection="1">
      <alignment horizontal="center" vertical="center" wrapText="1"/>
    </xf>
    <xf numFmtId="2" fontId="3" fillId="12" borderId="15" xfId="0" applyNumberFormat="1" applyFont="1" applyFill="1" applyBorder="1" applyAlignment="1" applyProtection="1">
      <alignment horizontal="center" vertical="center" wrapText="1"/>
    </xf>
    <xf numFmtId="2" fontId="3" fillId="12" borderId="19" xfId="0" applyNumberFormat="1" applyFont="1" applyFill="1" applyBorder="1" applyAlignment="1" applyProtection="1">
      <alignment horizontal="center" vertical="center" wrapText="1"/>
    </xf>
    <xf numFmtId="1" fontId="1" fillId="12" borderId="0" xfId="0" applyNumberFormat="1" applyFont="1" applyFill="1" applyBorder="1" applyAlignment="1" applyProtection="1">
      <alignment vertical="center" wrapText="1"/>
    </xf>
    <xf numFmtId="2" fontId="1" fillId="12" borderId="16" xfId="0" applyNumberFormat="1" applyFont="1" applyFill="1" applyBorder="1" applyAlignment="1">
      <alignment horizontal="center" vertical="center"/>
    </xf>
    <xf numFmtId="0" fontId="1" fillId="12" borderId="17" xfId="0" applyFont="1" applyFill="1" applyBorder="1" applyAlignment="1" applyProtection="1">
      <alignment horizontal="center" vertical="center" wrapText="1"/>
    </xf>
    <xf numFmtId="0" fontId="1" fillId="12" borderId="20" xfId="0" applyFont="1" applyFill="1" applyBorder="1" applyAlignment="1" applyProtection="1">
      <alignment horizontal="center" vertical="center" wrapText="1"/>
    </xf>
    <xf numFmtId="0" fontId="1" fillId="13" borderId="26" xfId="0" applyFont="1" applyFill="1" applyBorder="1" applyAlignment="1" applyProtection="1">
      <alignment horizontal="center" vertical="center" wrapText="1"/>
    </xf>
    <xf numFmtId="0" fontId="1" fillId="13" borderId="21" xfId="0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vertical="center"/>
    </xf>
    <xf numFmtId="2" fontId="19" fillId="0" borderId="0" xfId="0" applyNumberFormat="1" applyFont="1" applyAlignment="1">
      <alignment vertical="center"/>
    </xf>
    <xf numFmtId="0" fontId="7" fillId="3" borderId="7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 applyProtection="1">
      <alignment horizontal="center" vertical="center"/>
    </xf>
    <xf numFmtId="2" fontId="7" fillId="0" borderId="3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7" fillId="6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12" borderId="24" xfId="0" applyFont="1" applyFill="1" applyBorder="1" applyAlignment="1">
      <alignment horizontal="center" vertical="center"/>
    </xf>
    <xf numFmtId="0" fontId="1" fillId="12" borderId="25" xfId="0" applyFont="1" applyFill="1" applyBorder="1" applyAlignment="1">
      <alignment horizontal="center" vertical="center"/>
    </xf>
    <xf numFmtId="0" fontId="1" fillId="12" borderId="24" xfId="0" applyFont="1" applyFill="1" applyBorder="1" applyAlignment="1" applyProtection="1">
      <alignment horizontal="center" vertical="center" wrapText="1"/>
    </xf>
    <xf numFmtId="0" fontId="1" fillId="12" borderId="25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12" borderId="24" xfId="0" applyFont="1" applyFill="1" applyBorder="1" applyAlignment="1">
      <alignment horizontal="center" vertical="center" wrapText="1"/>
    </xf>
    <xf numFmtId="0" fontId="1" fillId="12" borderId="2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7" fillId="6" borderId="0" xfId="0" applyFont="1" applyFill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18" fillId="0" borderId="1" xfId="0" applyNumberFormat="1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2" fontId="6" fillId="0" borderId="22" xfId="0" applyNumberFormat="1" applyFont="1" applyBorder="1" applyAlignment="1" applyProtection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 wrapText="1"/>
    </xf>
    <xf numFmtId="2" fontId="21" fillId="0" borderId="0" xfId="0" applyNumberFormat="1" applyFont="1" applyAlignment="1">
      <alignment horizontal="center" vertical="center"/>
    </xf>
    <xf numFmtId="2" fontId="1" fillId="0" borderId="0" xfId="0" applyNumberFormat="1" applyFont="1" applyFill="1" applyBorder="1" applyAlignment="1" applyProtection="1">
      <alignment horizontal="center" vertical="center" wrapText="1"/>
    </xf>
    <xf numFmtId="4" fontId="3" fillId="12" borderId="1" xfId="0" applyNumberFormat="1" applyFont="1" applyFill="1" applyBorder="1" applyAlignment="1" applyProtection="1">
      <alignment vertical="center"/>
      <protection locked="0"/>
    </xf>
    <xf numFmtId="0" fontId="2" fillId="12" borderId="1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right" vertical="center"/>
    </xf>
    <xf numFmtId="0" fontId="3" fillId="12" borderId="33" xfId="0" applyFont="1" applyFill="1" applyBorder="1" applyAlignment="1" applyProtection="1">
      <alignment horizontal="left" vertical="center"/>
      <protection locked="0"/>
    </xf>
    <xf numFmtId="0" fontId="3" fillId="12" borderId="3" xfId="0" applyFont="1" applyFill="1" applyBorder="1" applyAlignment="1" applyProtection="1">
      <alignment horizontal="left" vertical="center"/>
      <protection locked="0"/>
    </xf>
    <xf numFmtId="0" fontId="6" fillId="12" borderId="33" xfId="0" applyFont="1" applyFill="1" applyBorder="1" applyAlignment="1" applyProtection="1">
      <alignment horizontal="left" vertical="center"/>
      <protection locked="0"/>
    </xf>
    <xf numFmtId="0" fontId="6" fillId="12" borderId="3" xfId="0" applyFont="1" applyFill="1" applyBorder="1" applyAlignment="1" applyProtection="1">
      <alignment horizontal="left" vertical="center"/>
      <protection locked="0"/>
    </xf>
  </cellXfs>
  <cellStyles count="8">
    <cellStyle name="Item" xfId="2" xr:uid="{00000000-0005-0000-0000-000000000000}"/>
    <cellStyle name="Keš" xfId="3" xr:uid="{00000000-0005-0000-0000-000001000000}"/>
    <cellStyle name="Navadno_BoQ-SE" xfId="4" xr:uid="{00000000-0005-0000-0000-000002000000}"/>
    <cellStyle name="Normal" xfId="0" builtinId="0"/>
    <cellStyle name="Normal 2" xfId="1" xr:uid="{00000000-0005-0000-0000-000004000000}"/>
    <cellStyle name="Percent 2" xfId="7" xr:uid="{00000000-0005-0000-0000-000005000000}"/>
    <cellStyle name="tekst-levo" xfId="5" xr:uid="{00000000-0005-0000-0000-000006000000}"/>
    <cellStyle name="text-desno" xfId="6" xr:uid="{00000000-0005-0000-0000-000007000000}"/>
  </cellStyles>
  <dxfs count="0"/>
  <tableStyles count="0" defaultTableStyle="TableStyleMedium2" defaultPivotStyle="PivotStyleLight16"/>
  <colors>
    <mruColors>
      <color rgb="FFDAAADB"/>
      <color rgb="FF9999FF"/>
      <color rgb="FFF7E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E30"/>
  <sheetViews>
    <sheetView tabSelected="1" view="pageBreakPreview" zoomScale="115" zoomScaleNormal="100" zoomScaleSheetLayoutView="115" workbookViewId="0">
      <selection activeCell="I7" sqref="I7"/>
    </sheetView>
  </sheetViews>
  <sheetFormatPr defaultColWidth="8.7109375" defaultRowHeight="14.25" x14ac:dyDescent="0.25"/>
  <cols>
    <col min="1" max="1" width="31.7109375" style="2" customWidth="1"/>
    <col min="2" max="2" width="16.5703125" style="2" customWidth="1"/>
    <col min="3" max="3" width="22.42578125" style="2" customWidth="1"/>
    <col min="4" max="4" width="24.5703125" style="2" customWidth="1"/>
    <col min="5" max="5" width="22.7109375" style="22" customWidth="1"/>
    <col min="6" max="16384" width="8.7109375" style="2"/>
  </cols>
  <sheetData>
    <row r="1" spans="1:5" ht="53.25" customHeight="1" x14ac:dyDescent="0.25">
      <c r="A1" s="99" t="s">
        <v>51</v>
      </c>
      <c r="B1" s="99"/>
      <c r="C1" s="99"/>
      <c r="D1" s="99"/>
      <c r="E1" s="99"/>
    </row>
    <row r="2" spans="1:5" ht="33.75" customHeight="1" x14ac:dyDescent="0.25">
      <c r="A2" s="98" t="s">
        <v>37</v>
      </c>
      <c r="B2" s="98"/>
      <c r="C2" s="98"/>
      <c r="D2" s="98"/>
      <c r="E2" s="98"/>
    </row>
    <row r="4" spans="1:5" ht="28.5" customHeight="1" x14ac:dyDescent="0.25">
      <c r="A4" s="122" t="s">
        <v>0</v>
      </c>
      <c r="B4" s="123"/>
      <c r="C4" s="123"/>
      <c r="D4" s="123"/>
      <c r="E4" s="124"/>
    </row>
    <row r="5" spans="1:5" s="9" customFormat="1" x14ac:dyDescent="0.25">
      <c r="A5" s="11"/>
      <c r="B5" s="8"/>
      <c r="C5" s="8"/>
      <c r="E5" s="46"/>
    </row>
    <row r="6" spans="1:5" ht="31.5" customHeight="1" x14ac:dyDescent="0.25">
      <c r="A6" s="122" t="s">
        <v>1</v>
      </c>
      <c r="B6" s="123"/>
      <c r="C6" s="123"/>
      <c r="D6" s="123"/>
      <c r="E6" s="124"/>
    </row>
    <row r="7" spans="1:5" s="9" customFormat="1" x14ac:dyDescent="0.25">
      <c r="A7" s="11"/>
      <c r="B7" s="8"/>
      <c r="C7" s="8"/>
      <c r="E7" s="46"/>
    </row>
    <row r="8" spans="1:5" ht="31.5" customHeight="1" x14ac:dyDescent="0.25">
      <c r="A8" s="122" t="s">
        <v>2</v>
      </c>
      <c r="B8" s="123"/>
      <c r="C8" s="123"/>
      <c r="D8" s="123"/>
      <c r="E8" s="124"/>
    </row>
    <row r="9" spans="1:5" x14ac:dyDescent="0.25">
      <c r="A9" s="10"/>
      <c r="B9" s="45"/>
      <c r="C9" s="45"/>
      <c r="D9" s="22"/>
    </row>
    <row r="10" spans="1:5" ht="18.75" customHeight="1" x14ac:dyDescent="0.25">
      <c r="A10" s="43" t="s">
        <v>16</v>
      </c>
      <c r="B10" s="119">
        <v>0.77</v>
      </c>
      <c r="C10" s="3"/>
    </row>
    <row r="11" spans="1:5" ht="22.5" customHeight="1" x14ac:dyDescent="0.25">
      <c r="A11" s="43"/>
      <c r="B11" s="29"/>
      <c r="C11" s="3"/>
    </row>
    <row r="12" spans="1:5" ht="92.25" customHeight="1" x14ac:dyDescent="0.25">
      <c r="A12" s="96" t="s">
        <v>20</v>
      </c>
      <c r="B12" s="97"/>
      <c r="C12" s="40" t="s">
        <v>22</v>
      </c>
      <c r="D12" s="44" t="s">
        <v>27</v>
      </c>
      <c r="E12" s="44" t="s">
        <v>28</v>
      </c>
    </row>
    <row r="13" spans="1:5" ht="25.5" x14ac:dyDescent="0.25">
      <c r="A13" s="93" t="s">
        <v>21</v>
      </c>
      <c r="B13" s="94" t="s">
        <v>24</v>
      </c>
      <c r="C13" s="40" t="s">
        <v>23</v>
      </c>
      <c r="D13" s="95" t="s">
        <v>26</v>
      </c>
      <c r="E13" s="95" t="s">
        <v>25</v>
      </c>
    </row>
    <row r="14" spans="1:5" ht="24.75" customHeight="1" x14ac:dyDescent="0.25">
      <c r="A14" s="111" t="s">
        <v>15</v>
      </c>
      <c r="B14" s="111">
        <v>25</v>
      </c>
      <c r="C14" s="120"/>
      <c r="D14" s="112">
        <f>C14/(B14*24)</f>
        <v>0</v>
      </c>
      <c r="E14" s="113">
        <f>D14*$B$10</f>
        <v>0</v>
      </c>
    </row>
    <row r="15" spans="1:5" ht="24.75" customHeight="1" x14ac:dyDescent="0.25">
      <c r="A15" s="111" t="s">
        <v>10</v>
      </c>
      <c r="B15" s="111">
        <v>75.5</v>
      </c>
      <c r="C15" s="120"/>
      <c r="D15" s="112">
        <f t="shared" ref="D15:D19" si="0">C15/(B15*24)</f>
        <v>0</v>
      </c>
      <c r="E15" s="113">
        <f t="shared" ref="E15:E20" si="1">D15*$B$10</f>
        <v>0</v>
      </c>
    </row>
    <row r="16" spans="1:5" ht="24.75" customHeight="1" x14ac:dyDescent="0.25">
      <c r="A16" s="111" t="s">
        <v>53</v>
      </c>
      <c r="B16" s="111">
        <v>125</v>
      </c>
      <c r="C16" s="121"/>
      <c r="D16" s="112">
        <f t="shared" si="0"/>
        <v>0</v>
      </c>
      <c r="E16" s="113">
        <f t="shared" si="1"/>
        <v>0</v>
      </c>
    </row>
    <row r="17" spans="1:5" ht="24.75" customHeight="1" x14ac:dyDescent="0.25">
      <c r="A17" s="111" t="s">
        <v>54</v>
      </c>
      <c r="B17" s="111">
        <v>175</v>
      </c>
      <c r="C17" s="121"/>
      <c r="D17" s="112">
        <f t="shared" si="0"/>
        <v>0</v>
      </c>
      <c r="E17" s="113">
        <f t="shared" si="1"/>
        <v>0</v>
      </c>
    </row>
    <row r="18" spans="1:5" ht="24.75" customHeight="1" x14ac:dyDescent="0.25">
      <c r="A18" s="111" t="s">
        <v>55</v>
      </c>
      <c r="B18" s="111">
        <v>225</v>
      </c>
      <c r="C18" s="121"/>
      <c r="D18" s="112">
        <f>C18/(B18*24)</f>
        <v>0</v>
      </c>
      <c r="E18" s="113">
        <f t="shared" si="1"/>
        <v>0</v>
      </c>
    </row>
    <row r="19" spans="1:5" ht="24.75" customHeight="1" x14ac:dyDescent="0.25">
      <c r="A19" s="111" t="s">
        <v>56</v>
      </c>
      <c r="B19" s="111">
        <v>275</v>
      </c>
      <c r="C19" s="121"/>
      <c r="D19" s="112">
        <f t="shared" si="0"/>
        <v>0</v>
      </c>
      <c r="E19" s="113">
        <f t="shared" si="1"/>
        <v>0</v>
      </c>
    </row>
    <row r="20" spans="1:5" ht="24.75" customHeight="1" x14ac:dyDescent="0.25">
      <c r="A20" s="111" t="s">
        <v>57</v>
      </c>
      <c r="B20" s="111">
        <v>325</v>
      </c>
      <c r="C20" s="121"/>
      <c r="D20" s="112">
        <f>C20/(B20*24)</f>
        <v>0</v>
      </c>
      <c r="E20" s="113">
        <f t="shared" si="1"/>
        <v>0</v>
      </c>
    </row>
    <row r="21" spans="1:5" x14ac:dyDescent="0.25">
      <c r="A21" s="41"/>
      <c r="B21" s="22"/>
    </row>
    <row r="22" spans="1:5" s="26" customFormat="1" ht="12.75" x14ac:dyDescent="0.25">
      <c r="A22" s="42"/>
      <c r="B22" s="30"/>
      <c r="E22" s="30"/>
    </row>
    <row r="24" spans="1:5" x14ac:dyDescent="0.25">
      <c r="A24" s="28"/>
      <c r="B24" s="29"/>
    </row>
    <row r="25" spans="1:5" ht="104.25" customHeight="1" x14ac:dyDescent="0.2">
      <c r="A25" s="47"/>
      <c r="B25" s="20"/>
      <c r="C25" s="20"/>
    </row>
    <row r="26" spans="1:5" x14ac:dyDescent="0.25">
      <c r="A26" s="48"/>
      <c r="B26" s="16"/>
      <c r="C26" s="16"/>
    </row>
    <row r="27" spans="1:5" x14ac:dyDescent="0.25">
      <c r="A27" s="16"/>
      <c r="B27" s="16"/>
      <c r="C27" s="16"/>
    </row>
    <row r="28" spans="1:5" ht="33.75" customHeight="1" x14ac:dyDescent="0.25">
      <c r="A28" s="1" t="s">
        <v>3</v>
      </c>
      <c r="B28" s="17"/>
      <c r="C28" s="20"/>
    </row>
    <row r="29" spans="1:5" x14ac:dyDescent="0.25">
      <c r="B29" s="12"/>
      <c r="C29" s="12"/>
    </row>
    <row r="30" spans="1:5" ht="52.5" customHeight="1" x14ac:dyDescent="0.25">
      <c r="A30" s="1" t="s">
        <v>4</v>
      </c>
      <c r="B30" s="17"/>
      <c r="C30" s="20"/>
    </row>
  </sheetData>
  <sheetProtection algorithmName="SHA-512" hashValue="p8eNIpTTeTbcf9I8iGR81RyzV3I9qnFaMLPmoXr8Gd62n4+KwKLniq4fYprI548Iq4sXIa9dAjeh7RboxC2pYA==" saltValue="cQnbnhsX5eerIek+0LsKDg==" spinCount="100000" sheet="1" formatColumns="0" formatRows="0"/>
  <mergeCells count="6">
    <mergeCell ref="A12:B12"/>
    <mergeCell ref="A2:E2"/>
    <mergeCell ref="A1:E1"/>
    <mergeCell ref="B6:E6"/>
    <mergeCell ref="B4:E4"/>
    <mergeCell ref="B8:E8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 xml:space="preserve">&amp;C&amp;"Tahoma,Italic"&amp;10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O26"/>
  <sheetViews>
    <sheetView view="pageBreakPreview" topLeftCell="A2" zoomScaleNormal="100" zoomScaleSheetLayoutView="100" workbookViewId="0">
      <selection activeCell="A25" sqref="A25"/>
    </sheetView>
  </sheetViews>
  <sheetFormatPr defaultColWidth="8.7109375" defaultRowHeight="14.25" x14ac:dyDescent="0.25"/>
  <cols>
    <col min="1" max="1" width="33.7109375" style="2" customWidth="1"/>
    <col min="2" max="4" width="16.42578125" style="2" customWidth="1"/>
    <col min="5" max="14" width="16.7109375" style="2" customWidth="1"/>
    <col min="15" max="15" width="12.140625" style="2" customWidth="1"/>
    <col min="16" max="16384" width="8.7109375" style="2"/>
  </cols>
  <sheetData>
    <row r="1" spans="1:15" s="14" customFormat="1" ht="74.25" customHeight="1" x14ac:dyDescent="0.25">
      <c r="A1" s="99" t="s">
        <v>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5" ht="26.25" customHeight="1" x14ac:dyDescent="0.25">
      <c r="A2" s="98" t="s">
        <v>38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5" ht="21.75" customHeight="1" x14ac:dyDescent="0.25"/>
    <row r="4" spans="1:15" x14ac:dyDescent="0.25">
      <c r="A4" s="10" t="s">
        <v>0</v>
      </c>
      <c r="B4" s="19"/>
      <c r="C4" s="19"/>
      <c r="D4" s="19"/>
      <c r="E4" s="18"/>
      <c r="F4" s="39"/>
      <c r="G4" s="39"/>
      <c r="H4" s="39"/>
    </row>
    <row r="5" spans="1:15" s="9" customFormat="1" x14ac:dyDescent="0.25">
      <c r="A5" s="11"/>
      <c r="B5" s="11"/>
      <c r="C5" s="11"/>
      <c r="D5" s="11"/>
      <c r="E5" s="8"/>
      <c r="F5" s="8"/>
    </row>
    <row r="6" spans="1:15" x14ac:dyDescent="0.25">
      <c r="A6" s="10" t="s">
        <v>1</v>
      </c>
      <c r="B6" s="19"/>
      <c r="C6" s="19"/>
      <c r="D6" s="19"/>
      <c r="E6" s="18"/>
      <c r="F6" s="39"/>
      <c r="G6" s="39"/>
      <c r="H6" s="39"/>
    </row>
    <row r="7" spans="1:15" s="9" customFormat="1" x14ac:dyDescent="0.25">
      <c r="A7" s="11"/>
      <c r="B7" s="11"/>
      <c r="C7" s="11"/>
      <c r="D7" s="11"/>
      <c r="E7" s="8"/>
      <c r="F7" s="8"/>
    </row>
    <row r="8" spans="1:15" x14ac:dyDescent="0.25">
      <c r="A8" s="10" t="s">
        <v>2</v>
      </c>
      <c r="B8" s="19"/>
      <c r="C8" s="19"/>
      <c r="D8" s="19"/>
      <c r="E8" s="18"/>
      <c r="F8" s="39"/>
      <c r="G8" s="39"/>
      <c r="H8" s="39"/>
    </row>
    <row r="9" spans="1:15" s="21" customFormat="1" ht="15" thickBot="1" x14ac:dyDescent="0.3">
      <c r="A9" s="10"/>
      <c r="B9" s="10"/>
      <c r="C9" s="10"/>
      <c r="D9" s="10"/>
      <c r="E9" s="45"/>
      <c r="F9" s="45"/>
      <c r="G9" s="45"/>
      <c r="H9" s="45"/>
      <c r="O9" s="57"/>
    </row>
    <row r="10" spans="1:15" s="5" customFormat="1" ht="55.5" customHeight="1" thickBot="1" x14ac:dyDescent="0.3">
      <c r="A10" s="53" t="s">
        <v>32</v>
      </c>
      <c r="B10" s="53" t="s">
        <v>33</v>
      </c>
      <c r="C10" s="104" t="s">
        <v>31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6"/>
      <c r="O10" s="51"/>
    </row>
    <row r="11" spans="1:15" s="5" customFormat="1" ht="19.5" customHeight="1" x14ac:dyDescent="0.25">
      <c r="A11" s="52"/>
      <c r="B11" s="84"/>
      <c r="C11" s="102" t="s">
        <v>15</v>
      </c>
      <c r="D11" s="103"/>
      <c r="E11" s="102" t="s">
        <v>10</v>
      </c>
      <c r="F11" s="103"/>
      <c r="G11" s="107" t="s">
        <v>11</v>
      </c>
      <c r="H11" s="108"/>
      <c r="I11" s="107" t="s">
        <v>12</v>
      </c>
      <c r="J11" s="108"/>
      <c r="K11" s="100" t="s">
        <v>13</v>
      </c>
      <c r="L11" s="101"/>
      <c r="M11" s="100" t="s">
        <v>14</v>
      </c>
      <c r="N11" s="101"/>
      <c r="O11" s="51"/>
    </row>
    <row r="12" spans="1:15" s="5" customFormat="1" ht="19.5" customHeight="1" thickBot="1" x14ac:dyDescent="0.3">
      <c r="A12" s="54"/>
      <c r="B12" s="85" t="s">
        <v>34</v>
      </c>
      <c r="C12" s="82" t="s">
        <v>29</v>
      </c>
      <c r="D12" s="83" t="s">
        <v>30</v>
      </c>
      <c r="E12" s="82" t="s">
        <v>29</v>
      </c>
      <c r="F12" s="83" t="s">
        <v>30</v>
      </c>
      <c r="G12" s="82" t="s">
        <v>29</v>
      </c>
      <c r="H12" s="83" t="s">
        <v>30</v>
      </c>
      <c r="I12" s="82" t="s">
        <v>29</v>
      </c>
      <c r="J12" s="83" t="s">
        <v>30</v>
      </c>
      <c r="K12" s="82" t="s">
        <v>29</v>
      </c>
      <c r="L12" s="83" t="s">
        <v>30</v>
      </c>
      <c r="M12" s="82" t="s">
        <v>29</v>
      </c>
      <c r="N12" s="83" t="s">
        <v>30</v>
      </c>
      <c r="O12" s="51"/>
    </row>
    <row r="13" spans="1:15" s="5" customFormat="1" ht="24.75" customHeight="1" x14ac:dyDescent="0.25">
      <c r="A13" s="74" t="s">
        <v>6</v>
      </c>
      <c r="B13" s="76">
        <v>29</v>
      </c>
      <c r="C13" s="72"/>
      <c r="D13" s="78">
        <f>C13*$B$13</f>
        <v>0</v>
      </c>
      <c r="E13" s="72"/>
      <c r="F13" s="78">
        <f>E13*$B$13</f>
        <v>0</v>
      </c>
      <c r="G13" s="72"/>
      <c r="H13" s="78">
        <f>G13*$B$13</f>
        <v>0</v>
      </c>
      <c r="I13" s="72"/>
      <c r="J13" s="78">
        <f>I13*$B$13</f>
        <v>0</v>
      </c>
      <c r="K13" s="72"/>
      <c r="L13" s="78">
        <f>K13*$B$13</f>
        <v>0</v>
      </c>
      <c r="M13" s="72"/>
      <c r="N13" s="78">
        <f>M13*$B$13</f>
        <v>0</v>
      </c>
    </row>
    <row r="14" spans="1:15" s="5" customFormat="1" ht="38.25" x14ac:dyDescent="0.25">
      <c r="A14" s="74" t="s">
        <v>7</v>
      </c>
      <c r="B14" s="77">
        <v>2.2999999999999998</v>
      </c>
      <c r="C14" s="72"/>
      <c r="D14" s="78">
        <f>C14*$B$14</f>
        <v>0</v>
      </c>
      <c r="E14" s="72"/>
      <c r="F14" s="78">
        <f>E14*$B$14</f>
        <v>0</v>
      </c>
      <c r="G14" s="72"/>
      <c r="H14" s="78">
        <f>G14*$B$14</f>
        <v>0</v>
      </c>
      <c r="I14" s="72"/>
      <c r="J14" s="78">
        <f>I14*$B$14</f>
        <v>0</v>
      </c>
      <c r="K14" s="72"/>
      <c r="L14" s="78">
        <f>K14*$B$14</f>
        <v>0</v>
      </c>
      <c r="M14" s="72"/>
      <c r="N14" s="78">
        <f>M14*$B$14</f>
        <v>0</v>
      </c>
    </row>
    <row r="15" spans="1:15" s="5" customFormat="1" ht="20.45" customHeight="1" x14ac:dyDescent="0.25">
      <c r="A15" s="74" t="s">
        <v>8</v>
      </c>
      <c r="B15" s="77">
        <v>1.2</v>
      </c>
      <c r="C15" s="72"/>
      <c r="D15" s="78">
        <f>C15*$B$15</f>
        <v>0</v>
      </c>
      <c r="E15" s="72"/>
      <c r="F15" s="78">
        <f>E15*$B$15</f>
        <v>0</v>
      </c>
      <c r="G15" s="72"/>
      <c r="H15" s="78">
        <f>G15*$B$15</f>
        <v>0</v>
      </c>
      <c r="I15" s="72"/>
      <c r="J15" s="78">
        <f>I15*$B$15</f>
        <v>0</v>
      </c>
      <c r="K15" s="72"/>
      <c r="L15" s="78">
        <f>K15*$B$15</f>
        <v>0</v>
      </c>
      <c r="M15" s="72"/>
      <c r="N15" s="78">
        <f>M15*$B$15</f>
        <v>0</v>
      </c>
    </row>
    <row r="16" spans="1:15" s="5" customFormat="1" ht="20.45" customHeight="1" thickBot="1" x14ac:dyDescent="0.3">
      <c r="A16" s="74" t="s">
        <v>9</v>
      </c>
      <c r="B16" s="77">
        <v>1</v>
      </c>
      <c r="C16" s="73"/>
      <c r="D16" s="79">
        <f>C16*$B$16</f>
        <v>0</v>
      </c>
      <c r="E16" s="73"/>
      <c r="F16" s="79">
        <f>E16*$B$16</f>
        <v>0</v>
      </c>
      <c r="G16" s="73"/>
      <c r="H16" s="79">
        <f>G16*$B$16</f>
        <v>0</v>
      </c>
      <c r="I16" s="73"/>
      <c r="J16" s="79">
        <f>I16*$B$16</f>
        <v>0</v>
      </c>
      <c r="K16" s="73"/>
      <c r="L16" s="79">
        <f>K16*$B$16</f>
        <v>0</v>
      </c>
      <c r="M16" s="73"/>
      <c r="N16" s="79">
        <f>M16*$B$16</f>
        <v>0</v>
      </c>
    </row>
    <row r="17" spans="1:14" s="5" customFormat="1" ht="30.75" customHeight="1" thickBot="1" x14ac:dyDescent="0.3">
      <c r="A17" s="75" t="s">
        <v>17</v>
      </c>
      <c r="B17" s="56"/>
      <c r="C17" s="56"/>
      <c r="D17" s="81">
        <f>SUM(D13:D16)</f>
        <v>0</v>
      </c>
      <c r="E17" s="56"/>
      <c r="F17" s="81">
        <f>SUM(F13:F16)</f>
        <v>0</v>
      </c>
      <c r="G17" s="55"/>
      <c r="H17" s="81">
        <f>SUM(H13:H16)</f>
        <v>0</v>
      </c>
      <c r="I17" s="55"/>
      <c r="J17" s="81">
        <f>SUM(J13:J16)</f>
        <v>0</v>
      </c>
      <c r="K17" s="55"/>
      <c r="L17" s="81">
        <f>SUM(L13:L16)</f>
        <v>0</v>
      </c>
      <c r="M17" s="55"/>
      <c r="N17" s="81">
        <f>SUM(N13:N16)</f>
        <v>0</v>
      </c>
    </row>
    <row r="18" spans="1:14" s="5" customFormat="1" ht="12.75" x14ac:dyDescent="0.25">
      <c r="A18" s="27"/>
      <c r="B18" s="24"/>
      <c r="C18" s="24"/>
      <c r="D18" s="24"/>
      <c r="E18" s="27"/>
      <c r="F18" s="80"/>
    </row>
    <row r="19" spans="1:14" s="5" customFormat="1" ht="12.75" x14ac:dyDescent="0.25">
      <c r="B19" s="26"/>
      <c r="C19" s="26"/>
      <c r="D19" s="26"/>
    </row>
    <row r="20" spans="1:14" ht="104.25" customHeight="1" x14ac:dyDescent="0.2">
      <c r="A20" s="15"/>
      <c r="B20" s="47"/>
      <c r="C20" s="47"/>
      <c r="D20" s="47"/>
      <c r="E20" s="20"/>
      <c r="F20" s="20"/>
    </row>
    <row r="21" spans="1:14" x14ac:dyDescent="0.25">
      <c r="A21" s="4"/>
      <c r="B21" s="48"/>
      <c r="C21" s="48"/>
      <c r="D21" s="48"/>
      <c r="E21" s="16"/>
      <c r="F21" s="16"/>
    </row>
    <row r="22" spans="1:14" x14ac:dyDescent="0.25">
      <c r="B22" s="16"/>
      <c r="C22" s="16"/>
      <c r="D22" s="16"/>
      <c r="E22" s="16"/>
      <c r="F22" s="16"/>
    </row>
    <row r="23" spans="1:14" ht="33.75" customHeight="1" x14ac:dyDescent="0.25">
      <c r="A23" s="1"/>
      <c r="B23" s="49"/>
      <c r="C23" s="49"/>
      <c r="D23" s="49"/>
      <c r="E23" s="20"/>
      <c r="F23" s="20"/>
    </row>
    <row r="24" spans="1:14" x14ac:dyDescent="0.25">
      <c r="B24" s="16"/>
      <c r="C24" s="16"/>
      <c r="D24" s="16"/>
      <c r="E24" s="50"/>
      <c r="F24" s="50"/>
    </row>
    <row r="25" spans="1:14" ht="52.5" customHeight="1" x14ac:dyDescent="0.25">
      <c r="A25" s="1"/>
      <c r="B25" s="49"/>
      <c r="C25" s="49"/>
      <c r="D25" s="49"/>
      <c r="E25" s="20"/>
      <c r="F25" s="20"/>
    </row>
    <row r="26" spans="1:14" x14ac:dyDescent="0.25">
      <c r="B26" s="16"/>
      <c r="C26" s="16"/>
      <c r="D26" s="16"/>
      <c r="E26" s="16"/>
      <c r="F26" s="16"/>
    </row>
  </sheetData>
  <sheetProtection formatColumns="0" formatRows="0"/>
  <mergeCells count="9">
    <mergeCell ref="K11:L11"/>
    <mergeCell ref="M11:N11"/>
    <mergeCell ref="A1:N1"/>
    <mergeCell ref="A2:N2"/>
    <mergeCell ref="C11:D11"/>
    <mergeCell ref="C10:N10"/>
    <mergeCell ref="E11:F11"/>
    <mergeCell ref="G11:H11"/>
    <mergeCell ref="I11:J11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E23"/>
  <sheetViews>
    <sheetView view="pageBreakPreview" zoomScale="115" zoomScaleNormal="100" zoomScaleSheetLayoutView="115" workbookViewId="0">
      <selection activeCell="I15" sqref="I15"/>
    </sheetView>
  </sheetViews>
  <sheetFormatPr defaultColWidth="8.7109375" defaultRowHeight="14.25" x14ac:dyDescent="0.25"/>
  <cols>
    <col min="1" max="1" width="25.7109375" style="2" customWidth="1"/>
    <col min="2" max="2" width="52" style="2" customWidth="1"/>
    <col min="3" max="3" width="33.7109375" style="2" customWidth="1"/>
    <col min="4" max="16384" width="8.7109375" style="2"/>
  </cols>
  <sheetData>
    <row r="1" spans="1:5" ht="48.75" customHeight="1" x14ac:dyDescent="0.25">
      <c r="A1" s="109" t="s">
        <v>52</v>
      </c>
      <c r="B1" s="109"/>
      <c r="C1" s="109"/>
      <c r="D1" s="7"/>
      <c r="E1" s="7"/>
    </row>
    <row r="2" spans="1:5" ht="14.25" customHeight="1" x14ac:dyDescent="0.25">
      <c r="A2" s="110" t="s">
        <v>58</v>
      </c>
      <c r="B2" s="110"/>
      <c r="C2" s="110"/>
      <c r="D2" s="6"/>
      <c r="E2" s="6"/>
    </row>
    <row r="4" spans="1:5" ht="27" customHeight="1" x14ac:dyDescent="0.25">
      <c r="A4" s="122" t="s">
        <v>0</v>
      </c>
      <c r="B4" s="125">
        <f>'4.1_OTe'!B4:E4</f>
        <v>0</v>
      </c>
      <c r="C4" s="126"/>
      <c r="D4" s="13"/>
      <c r="E4" s="13"/>
    </row>
    <row r="5" spans="1:5" s="9" customFormat="1" x14ac:dyDescent="0.25">
      <c r="A5" s="11"/>
      <c r="B5" s="8"/>
    </row>
    <row r="6" spans="1:5" ht="30.75" customHeight="1" x14ac:dyDescent="0.25">
      <c r="A6" s="122" t="s">
        <v>1</v>
      </c>
      <c r="B6" s="125">
        <f>'4.1_OTe'!B6:E6</f>
        <v>0</v>
      </c>
      <c r="C6" s="126"/>
      <c r="D6" s="13"/>
      <c r="E6" s="13"/>
    </row>
    <row r="7" spans="1:5" s="9" customFormat="1" x14ac:dyDescent="0.25">
      <c r="A7" s="11"/>
      <c r="B7" s="8"/>
    </row>
    <row r="8" spans="1:5" ht="31.5" customHeight="1" x14ac:dyDescent="0.25">
      <c r="A8" s="122" t="s">
        <v>2</v>
      </c>
      <c r="B8" s="125">
        <f>'4.1_OTe'!B8:E8</f>
        <v>0</v>
      </c>
      <c r="C8" s="126"/>
      <c r="D8" s="13"/>
      <c r="E8" s="13"/>
    </row>
    <row r="9" spans="1:5" ht="36" customHeight="1" thickBot="1" x14ac:dyDescent="0.3">
      <c r="A9" s="3"/>
      <c r="B9" s="3"/>
      <c r="C9" s="86"/>
    </row>
    <row r="10" spans="1:5" ht="53.25" thickBot="1" x14ac:dyDescent="0.3">
      <c r="A10" s="38" t="s">
        <v>18</v>
      </c>
      <c r="B10" s="37" t="s">
        <v>35</v>
      </c>
      <c r="C10" s="88" t="s">
        <v>50</v>
      </c>
    </row>
    <row r="11" spans="1:5" x14ac:dyDescent="0.25">
      <c r="A11" s="89" t="s">
        <v>15</v>
      </c>
      <c r="B11" s="90">
        <f>'4.1_OTe'!E14</f>
        <v>0</v>
      </c>
      <c r="C11" s="91">
        <f t="shared" ref="C11:C17" si="0">B11</f>
        <v>0</v>
      </c>
    </row>
    <row r="12" spans="1:5" s="23" customFormat="1" x14ac:dyDescent="0.25">
      <c r="A12" s="25" t="s">
        <v>10</v>
      </c>
      <c r="B12" s="32">
        <f>'4.1_OTe'!E15</f>
        <v>0</v>
      </c>
      <c r="C12" s="35">
        <f t="shared" si="0"/>
        <v>0</v>
      </c>
    </row>
    <row r="13" spans="1:5" x14ac:dyDescent="0.25">
      <c r="A13" s="33" t="s">
        <v>53</v>
      </c>
      <c r="B13" s="31">
        <f>'4.1_OTe'!E16</f>
        <v>0</v>
      </c>
      <c r="C13" s="34">
        <f t="shared" si="0"/>
        <v>0</v>
      </c>
    </row>
    <row r="14" spans="1:5" s="23" customFormat="1" x14ac:dyDescent="0.25">
      <c r="A14" s="25" t="s">
        <v>54</v>
      </c>
      <c r="B14" s="32">
        <f>'4.1_OTe'!E17</f>
        <v>0</v>
      </c>
      <c r="C14" s="35">
        <f t="shared" si="0"/>
        <v>0</v>
      </c>
    </row>
    <row r="15" spans="1:5" x14ac:dyDescent="0.25">
      <c r="A15" s="36" t="s">
        <v>55</v>
      </c>
      <c r="B15" s="31">
        <f>'4.1_OTe'!E18</f>
        <v>0</v>
      </c>
      <c r="C15" s="34">
        <f t="shared" si="0"/>
        <v>0</v>
      </c>
    </row>
    <row r="16" spans="1:5" s="23" customFormat="1" x14ac:dyDescent="0.25">
      <c r="A16" s="25" t="s">
        <v>56</v>
      </c>
      <c r="B16" s="32">
        <f>'4.1_OTe'!E20</f>
        <v>0</v>
      </c>
      <c r="C16" s="35">
        <f t="shared" si="0"/>
        <v>0</v>
      </c>
    </row>
    <row r="17" spans="1:5" ht="15" thickBot="1" x14ac:dyDescent="0.3">
      <c r="A17" s="114" t="s">
        <v>57</v>
      </c>
      <c r="B17" s="115">
        <f>'4.1_OTe'!E20</f>
        <v>0</v>
      </c>
      <c r="C17" s="116">
        <f t="shared" si="0"/>
        <v>0</v>
      </c>
    </row>
    <row r="18" spans="1:5" ht="36" customHeight="1" x14ac:dyDescent="0.25">
      <c r="A18" s="117" t="s">
        <v>49</v>
      </c>
      <c r="B18" s="117"/>
      <c r="C18" s="118">
        <f>AVERAGE(C11:C17)</f>
        <v>0</v>
      </c>
      <c r="E18" s="87"/>
    </row>
    <row r="19" spans="1:5" x14ac:dyDescent="0.25">
      <c r="C19" s="86"/>
    </row>
    <row r="20" spans="1:5" x14ac:dyDescent="0.25">
      <c r="C20" s="86"/>
    </row>
    <row r="23" spans="1:5" x14ac:dyDescent="0.25">
      <c r="A23" s="92"/>
    </row>
  </sheetData>
  <sheetProtection algorithmName="SHA-512" hashValue="jr8b8TxAsqI3LwWyugA2pVFMyW8KSpenoiPte32lwvACsa13DZvKXfAu76U/gKSfrwi+xcDsYT2AA3bCjnNm1g==" saltValue="V6BM5562g0cEzfLeMcWHdQ==" spinCount="100000" sheet="1" formatColumns="0" formatRows="0"/>
  <mergeCells count="6">
    <mergeCell ref="A1:C1"/>
    <mergeCell ref="A18:B18"/>
    <mergeCell ref="A2:C2"/>
    <mergeCell ref="B4:C4"/>
    <mergeCell ref="B6:C6"/>
    <mergeCell ref="B8:C8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3:G18"/>
  <sheetViews>
    <sheetView zoomScale="145" zoomScaleNormal="145" workbookViewId="0">
      <selection activeCell="E6" sqref="E6"/>
    </sheetView>
  </sheetViews>
  <sheetFormatPr defaultRowHeight="12.75" x14ac:dyDescent="0.2"/>
  <cols>
    <col min="1" max="1" width="20.85546875" style="59" customWidth="1"/>
    <col min="2" max="2" width="25.28515625" style="59" customWidth="1"/>
    <col min="3" max="5" width="20.85546875" style="59" customWidth="1"/>
    <col min="6" max="6" width="26" style="59" customWidth="1"/>
    <col min="7" max="7" width="17.5703125" style="58" customWidth="1"/>
    <col min="8" max="16384" width="9.140625" style="58"/>
  </cols>
  <sheetData>
    <row r="3" spans="1:7" ht="13.5" thickBot="1" x14ac:dyDescent="0.25"/>
    <row r="4" spans="1:7" s="60" customFormat="1" ht="51" x14ac:dyDescent="0.25">
      <c r="A4" s="44" t="s">
        <v>19</v>
      </c>
      <c r="B4" s="44" t="s">
        <v>39</v>
      </c>
      <c r="C4" s="44" t="s">
        <v>43</v>
      </c>
      <c r="D4" s="44" t="s">
        <v>36</v>
      </c>
      <c r="E4" s="44" t="s">
        <v>48</v>
      </c>
      <c r="F4" s="62" t="s">
        <v>46</v>
      </c>
      <c r="G4" s="64" t="s">
        <v>44</v>
      </c>
    </row>
    <row r="5" spans="1:7" s="60" customFormat="1" ht="22.5" customHeight="1" x14ac:dyDescent="0.25">
      <c r="A5" s="61" t="s">
        <v>45</v>
      </c>
      <c r="B5" s="61" t="s">
        <v>40</v>
      </c>
      <c r="C5" s="61" t="s">
        <v>21</v>
      </c>
      <c r="D5" s="61" t="s">
        <v>41</v>
      </c>
      <c r="E5" s="61" t="s">
        <v>42</v>
      </c>
      <c r="F5" s="63" t="s">
        <v>41</v>
      </c>
      <c r="G5" s="65" t="s">
        <v>42</v>
      </c>
    </row>
    <row r="6" spans="1:7" x14ac:dyDescent="0.2">
      <c r="A6" s="66">
        <v>1</v>
      </c>
      <c r="B6" s="67"/>
      <c r="C6" s="66"/>
      <c r="D6" s="66"/>
      <c r="E6" s="67"/>
      <c r="F6" s="68"/>
      <c r="G6" s="70"/>
    </row>
    <row r="7" spans="1:7" x14ac:dyDescent="0.2">
      <c r="A7" s="66">
        <f>A6+1</f>
        <v>2</v>
      </c>
      <c r="B7" s="67"/>
      <c r="C7" s="66"/>
      <c r="D7" s="66"/>
      <c r="E7" s="67"/>
      <c r="F7" s="68"/>
      <c r="G7" s="70"/>
    </row>
    <row r="8" spans="1:7" x14ac:dyDescent="0.2">
      <c r="A8" s="66">
        <f t="shared" ref="A8:A17" si="0">A7+1</f>
        <v>3</v>
      </c>
      <c r="B8" s="67"/>
      <c r="C8" s="66"/>
      <c r="D8" s="66"/>
      <c r="E8" s="67"/>
      <c r="F8" s="68"/>
      <c r="G8" s="70"/>
    </row>
    <row r="9" spans="1:7" x14ac:dyDescent="0.2">
      <c r="A9" s="66">
        <f t="shared" si="0"/>
        <v>4</v>
      </c>
      <c r="B9" s="67"/>
      <c r="C9" s="66"/>
      <c r="D9" s="66"/>
      <c r="E9" s="67"/>
      <c r="F9" s="68"/>
      <c r="G9" s="70"/>
    </row>
    <row r="10" spans="1:7" x14ac:dyDescent="0.2">
      <c r="A10" s="66">
        <f t="shared" si="0"/>
        <v>5</v>
      </c>
      <c r="B10" s="67"/>
      <c r="C10" s="66"/>
      <c r="D10" s="66"/>
      <c r="E10" s="67"/>
      <c r="F10" s="68"/>
      <c r="G10" s="70"/>
    </row>
    <row r="11" spans="1:7" x14ac:dyDescent="0.2">
      <c r="A11" s="66">
        <f t="shared" si="0"/>
        <v>6</v>
      </c>
      <c r="B11" s="67"/>
      <c r="C11" s="66"/>
      <c r="D11" s="66"/>
      <c r="E11" s="67"/>
      <c r="F11" s="68"/>
      <c r="G11" s="70"/>
    </row>
    <row r="12" spans="1:7" x14ac:dyDescent="0.2">
      <c r="A12" s="66">
        <f t="shared" si="0"/>
        <v>7</v>
      </c>
      <c r="B12" s="67"/>
      <c r="C12" s="66"/>
      <c r="D12" s="66"/>
      <c r="E12" s="67"/>
      <c r="F12" s="68"/>
      <c r="G12" s="70"/>
    </row>
    <row r="13" spans="1:7" x14ac:dyDescent="0.2">
      <c r="A13" s="66">
        <f t="shared" si="0"/>
        <v>8</v>
      </c>
      <c r="B13" s="67"/>
      <c r="C13" s="66"/>
      <c r="D13" s="66"/>
      <c r="E13" s="67"/>
      <c r="F13" s="68"/>
      <c r="G13" s="70"/>
    </row>
    <row r="14" spans="1:7" x14ac:dyDescent="0.2">
      <c r="A14" s="66">
        <f t="shared" si="0"/>
        <v>9</v>
      </c>
      <c r="B14" s="67"/>
      <c r="C14" s="66"/>
      <c r="D14" s="66"/>
      <c r="E14" s="67"/>
      <c r="F14" s="68"/>
      <c r="G14" s="70"/>
    </row>
    <row r="15" spans="1:7" x14ac:dyDescent="0.2">
      <c r="A15" s="66">
        <f t="shared" si="0"/>
        <v>10</v>
      </c>
      <c r="B15" s="67"/>
      <c r="C15" s="66"/>
      <c r="D15" s="66"/>
      <c r="E15" s="67"/>
      <c r="F15" s="68"/>
      <c r="G15" s="70"/>
    </row>
    <row r="16" spans="1:7" x14ac:dyDescent="0.2">
      <c r="A16" s="66">
        <f t="shared" si="0"/>
        <v>11</v>
      </c>
      <c r="B16" s="67"/>
      <c r="C16" s="66"/>
      <c r="D16" s="66"/>
      <c r="E16" s="67"/>
      <c r="F16" s="68"/>
      <c r="G16" s="70"/>
    </row>
    <row r="17" spans="1:7" ht="13.5" thickBot="1" x14ac:dyDescent="0.25">
      <c r="A17" s="66">
        <f t="shared" si="0"/>
        <v>12</v>
      </c>
      <c r="B17" s="67"/>
      <c r="C17" s="66"/>
      <c r="D17" s="66"/>
      <c r="E17" s="67"/>
      <c r="F17" s="68"/>
      <c r="G17" s="71"/>
    </row>
    <row r="18" spans="1:7" x14ac:dyDescent="0.2">
      <c r="F18" s="59" t="s">
        <v>47</v>
      </c>
      <c r="G18" s="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4.1_OTe</vt:lpstr>
      <vt:lpstr>4.2_OTk</vt:lpstr>
      <vt:lpstr>4.2_OTjam</vt:lpstr>
      <vt:lpstr>izračun stvarnih operativnih tr</vt:lpstr>
      <vt:lpstr>'4.1_OTe'!Print_Area</vt:lpstr>
      <vt:lpstr>'4.2_OTjam'!Print_Area</vt:lpstr>
      <vt:lpstr>'4.2_OTk'!Print_Area</vt:lpstr>
    </vt:vector>
  </TitlesOfParts>
  <Company>Investinženjering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 Komljen Petosic</dc:creator>
  <cp:lastModifiedBy>karmen.komljen.petos</cp:lastModifiedBy>
  <cp:lastPrinted>2018-10-03T07:49:25Z</cp:lastPrinted>
  <dcterms:created xsi:type="dcterms:W3CDTF">2015-06-17T07:40:41Z</dcterms:created>
  <dcterms:modified xsi:type="dcterms:W3CDTF">2020-07-31T08:38:27Z</dcterms:modified>
</cp:coreProperties>
</file>