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2270" windowHeight="13620" tabRatio="698" activeTab="2"/>
  </bookViews>
  <sheets>
    <sheet name="troškovnik" sheetId="1" r:id="rId1"/>
    <sheet name="rekapitulacija" sheetId="2" r:id="rId2"/>
    <sheet name="ukupna rekapitulacija po mapama" sheetId="3" r:id="rId3"/>
  </sheets>
  <externalReferences>
    <externalReference r:id="rId6"/>
  </externalReferences>
  <definedNames>
    <definedName name="CEH">#REF!</definedName>
    <definedName name="GP_KRK">#REF!</definedName>
    <definedName name="_xlnm.Print_Titles" localSheetId="0">'troškovnik'!$1:$1</definedName>
    <definedName name="OSIJEK_KOTEKS">#REF!</definedName>
    <definedName name="_xlnm.Print_Area" localSheetId="1">'rekapitulacija'!$A$1:$E$45</definedName>
    <definedName name="_xlnm.Print_Area" localSheetId="0">'troškovnik'!$A$1:$F$278</definedName>
    <definedName name="_xlnm.Print_Area" localSheetId="2">'ukupna rekapitulacija po mapama'!$A$1:$E$18</definedName>
    <definedName name="ZAGREB_MONTAŽA">#REF!</definedName>
  </definedNames>
  <calcPr fullCalcOnLoad="1"/>
</workbook>
</file>

<file path=xl/sharedStrings.xml><?xml version="1.0" encoding="utf-8"?>
<sst xmlns="http://schemas.openxmlformats.org/spreadsheetml/2006/main" count="836" uniqueCount="580">
  <si>
    <t>RADOVI NA MONTAŽI CJEVOVODA</t>
  </si>
  <si>
    <t>3.1.</t>
  </si>
  <si>
    <t>1.1.1.</t>
  </si>
  <si>
    <t>1.1.2.</t>
  </si>
  <si>
    <t>1.1.3.</t>
  </si>
  <si>
    <t>1.1.4.</t>
  </si>
  <si>
    <t>1.1.7.</t>
  </si>
  <si>
    <t>OSTALI RADOVI</t>
  </si>
  <si>
    <t>3.2.</t>
  </si>
  <si>
    <t>Izvođenje tlačne probe u skladu s normama nadležne pravne osobe. Stavka obuhvaća punjenje cjevovoda, tlačenje s uporabom tlačne pumpe, trajanje tlačne probe s preuzimanjem, te pražnjenje cjevovoda po završetku tlačne probe. Uračunat je sav potreban spojno brtveni i učvrsni materijal za potrebe tlačne probe.</t>
  </si>
  <si>
    <t>komplet</t>
  </si>
  <si>
    <t>Mehaničko čišćenje i ispiranje cjevovoda. Ispiranje se vrši preko hidrantskog nastavka, a od strane službe za nadležne za održavanje mreže. Obračun se vrši prema broju radnih sati ekipe. Radni sat uključuje anganžman ekipe djelatnika i potrebne mehanizacije. Obračun prema stvarno utrošenim satima ovjerenim od strane nadzornog inženjera u dnevniku rada.</t>
  </si>
  <si>
    <t>MONTAŽNI RADOVI NA ODVODNJI</t>
  </si>
  <si>
    <t>GRAĐEVINSKI RADOVI ZA POTREBE INSTALACIJA VODOVODA I ODVODNJE</t>
  </si>
  <si>
    <t>Pranje i dezinfekcija cjevovoda klornom rastopinom. Cijena uključuje utrošak vode, dezinfekcijskog sredstva, uzimanje i nošenje uzoraka u laboratorij nadležne pravne osobe. Minimalno 3 uzorka po dionici, a za svaki uzorak potrebna su 2 sata.</t>
  </si>
  <si>
    <t>Kompletno čišćenje objekta nakon završetka radova. Obračun po kompletno izvednom radu.</t>
  </si>
  <si>
    <t>Ugradnja stalnog geodetskog repera i oznake s podacima na metalnoj pločici na pročelju objekta. Obračun po komadu.</t>
  </si>
  <si>
    <t>PRIPREMNO-ZAVRŠNI RADOVI</t>
  </si>
  <si>
    <t>Dobava i ugradnja na ulazno pročelje kamene ploče s nazivom crpne stanice. Dimenzije ploče 80x50 cm. Obračun po komadu.</t>
  </si>
  <si>
    <t>Uzorkovanje vode i nošenje uzoraka u laboratorij te dobivanje atesta od nadležne pravne osobe. Minimalno 1 uzorak po dionici, a za svaki uzorak potrebna su dva sata.</t>
  </si>
  <si>
    <t>DOBAVE I UGRADNJE</t>
  </si>
  <si>
    <t>Dobava i ugradnja aparata za gašenje požara suhim prahom S6, sa potrebnim atestom.</t>
  </si>
  <si>
    <t>LIMARSKI RADOVI</t>
  </si>
  <si>
    <t>EU  DN 150 mm</t>
  </si>
  <si>
    <t>3.1.3.3.</t>
  </si>
  <si>
    <t>3.1.3.4.</t>
  </si>
  <si>
    <t>TESARSKI RADOVI</t>
  </si>
  <si>
    <t>1.5.4.</t>
  </si>
  <si>
    <t>1.5.5.</t>
  </si>
  <si>
    <t>1.5.6.</t>
  </si>
  <si>
    <t>1.5.7.</t>
  </si>
  <si>
    <t>1.5.8.</t>
  </si>
  <si>
    <t>1.5.9.</t>
  </si>
  <si>
    <t>HIDROIZOLACIJE</t>
  </si>
  <si>
    <t>1.6.1.1.</t>
  </si>
  <si>
    <t>1.6.1.2.</t>
  </si>
  <si>
    <t>1.6.1.3.</t>
  </si>
  <si>
    <t>1.6.1.4.</t>
  </si>
  <si>
    <t>1.6.1.5.</t>
  </si>
  <si>
    <t>TOPLINSKE IZOLACIJE</t>
  </si>
  <si>
    <t>1.6.2.1.</t>
  </si>
  <si>
    <t>1.6.2.2.</t>
  </si>
  <si>
    <t>1.6.2.3.</t>
  </si>
  <si>
    <t>1.2.24.</t>
  </si>
  <si>
    <t>1.2.25.</t>
  </si>
  <si>
    <t>1.2.26.</t>
  </si>
  <si>
    <t>1.2.27.</t>
  </si>
  <si>
    <t>bušenje L = 7 m</t>
  </si>
  <si>
    <t>Nabava, dobava i ugradnja automatskog odzračno-dozračnog ventila DN 80 mm, PN 16 bar. Izvedba s dva otvora, veliki otvor služi za ispuštanje zraka pri punjenju instalacije, kao i za upuštanje zraka u instalaciju za vrijeme pražnjenja, dok se kroz mali otvor ispuštaju manje količine zraka u redovnom pogonu.</t>
  </si>
  <si>
    <t>prijelazni komad DN 150/160 mm</t>
  </si>
  <si>
    <t>podna obloga</t>
  </si>
  <si>
    <t>kutni profil</t>
  </si>
  <si>
    <t>Redni broj</t>
  </si>
  <si>
    <t>Opis</t>
  </si>
  <si>
    <t>Jedinica mjere</t>
  </si>
  <si>
    <t>Količina</t>
  </si>
  <si>
    <t>Jedinična cijena</t>
  </si>
  <si>
    <t>Ukupna 
cijena</t>
  </si>
  <si>
    <t>1.</t>
  </si>
  <si>
    <t>kom</t>
  </si>
  <si>
    <t>2.</t>
  </si>
  <si>
    <t>3.</t>
  </si>
  <si>
    <t>4.</t>
  </si>
  <si>
    <t>ZEMLJANI RADOVI</t>
  </si>
  <si>
    <t>BETONSKI I ARMIRANOBETONSKI RADOVI</t>
  </si>
  <si>
    <t>m'</t>
  </si>
  <si>
    <t>RAZNI GRAĐEVINSKI RADOVI</t>
  </si>
  <si>
    <t>UKUPNO</t>
  </si>
  <si>
    <t>Pripomoć kod instalaterskih i obrtničkih radova, razna štemanja, sitni nepredviđeni radovi i popravci nakon oštećenja.</t>
  </si>
  <si>
    <t>IZOLATERSKI RADOVI</t>
  </si>
  <si>
    <t>zidna obloga</t>
  </si>
  <si>
    <t>SOBOSLIKARSKI RADOVI</t>
  </si>
  <si>
    <t>KROVOPOKRIVAČKI RADOVI</t>
  </si>
  <si>
    <t>1.2.1.</t>
  </si>
  <si>
    <t>1.2.2.</t>
  </si>
  <si>
    <t>1.2.2.1.</t>
  </si>
  <si>
    <t>1.2.2.2.</t>
  </si>
  <si>
    <t>1.2.3.</t>
  </si>
  <si>
    <t>1.2.4.</t>
  </si>
  <si>
    <t>1.2.5.</t>
  </si>
  <si>
    <t>1.2.6.</t>
  </si>
  <si>
    <t>1.2.7.</t>
  </si>
  <si>
    <t>1.2.8.</t>
  </si>
  <si>
    <t>1.2.9.</t>
  </si>
  <si>
    <t>1.2.10.</t>
  </si>
  <si>
    <t>1.2.10.1.</t>
  </si>
  <si>
    <t>1.2.11.</t>
  </si>
  <si>
    <t>1.2.12.</t>
  </si>
  <si>
    <t>1.2.13.</t>
  </si>
  <si>
    <t>1.2.14.</t>
  </si>
  <si>
    <t>4.5.1.1.</t>
  </si>
  <si>
    <t>4.5.1.2.</t>
  </si>
  <si>
    <t>4.5.1.3.</t>
  </si>
  <si>
    <t>1.2.15.</t>
  </si>
  <si>
    <t>1.2.16.</t>
  </si>
  <si>
    <t>1.2.17.</t>
  </si>
  <si>
    <t>1.2.18.</t>
  </si>
  <si>
    <t>1.2.19.</t>
  </si>
  <si>
    <t>1.2.20.</t>
  </si>
  <si>
    <t>1.4.1.</t>
  </si>
  <si>
    <t>GRAĐEVINSKI RADOVI UKUPNO:</t>
  </si>
  <si>
    <t>OBRTNIČKI RADOVI UKUPNO:</t>
  </si>
  <si>
    <t>RADOVI NA MONTAŽI CJEVOVODA UKUPNO:</t>
  </si>
  <si>
    <t>INSTALACIJE VODOVODA I ODVODNJE UKUPNO:</t>
  </si>
  <si>
    <t>UKUPNO (1+2+3+4):</t>
  </si>
  <si>
    <t>BRAVARIJA I ALUMINARIJA</t>
  </si>
  <si>
    <t>Izrada, isporuka i ugradba ulaznih jednokrilnih aluminijskih vrata. Komplet s pripadajućim okovom i rukohvatom i sa svim potrebnim materijalom. Završna obrada plastificiranjem u RAL 9007. Shema br. 2 zidarski otvor 90/225 cm. Prije izrade točne mjere uzeti na licu mjesta.</t>
  </si>
  <si>
    <t>Izrada, isporuka i ugradba ulaznih dvokrilnih aluminijskih vrata. Komplet s pripadajućim okovom i rukohvatom i sa svim potrebnim materijalom. Završna obrada plastificiranjem u RAL 9007. Shema br. 3   zidarski otvor 150/225 cm. Prije izrade točne mjere uzeti na licu mjesta.</t>
  </si>
  <si>
    <t>Nabava, doprema i ugradnja fiksne kombinirane rešetke za dovod (dozračni otvor za prostornu ventilaciju), izrađena od pocinčanog čel.lima sa lamelama i zaštitnom mrežicom, u kombinaciji s prigrađenom ručnom, protuhodnom žaluzijom, tip i dimenzija: FŽ+RŽ-P 400 x 345+ UR-R-K. Komplet s žičanom mrežom "oko" min. 0,5 cm, za zaštitu protiv malih životinja i ptica (ugradnja u pročeljni zid - 20 cm iznad poda).</t>
  </si>
  <si>
    <t>Nabava, doprema i ugradnja fiksne rešetke za odvod (odzračni otvor za prostornu ventilaciju), izrađena od pocinčanog čel.lima sa lamelama i zaštitnom mrežicom, tip i dimenzija: FŽ 385 x 300+UR. Komplet s žičanom mrežom "oko" min. 0,5 cm, za zaštitu protiv malih životinja i ptica (ugradnja u pročeljni zid - 10 cm ispod krovne grede). Kompletirano s dodatnom žičanom mrežom u ravnini površine zida s unutarnje strane.</t>
  </si>
  <si>
    <t xml:space="preserve">Nabava, dobava i ugradnja sonde za mjerenje tlaka.                                   
- Mjerna ćelija: kapacitativna                                                                       
- Mjerna membrana: keramička                                                                               
- Napajanje: 24VDC (11-30VDC)                                                                  
- Izlaz: 4-20mA, 2-žični                                                                                                                - Pogreška mjerenja: ≤ 0,5%                                                                        
- Mjerno područje: 0-16bar apsolutni tlak                                                   
- Spajanje: na konektor                                                                         </t>
  </si>
  <si>
    <t>Razne građevinske pripomoći koje nisu obuhvaćene stavkama troškovnika, a neophodno ih je izvesti (npr. obetonoravanje kanalizacionih cijevi i dr.). Obračun prema stvarno utrošenom radnom vremenu i materijalu.</t>
  </si>
  <si>
    <t>REKAPITULACIJA</t>
  </si>
  <si>
    <t>INSTALACIJE VODOVODA I ODVODNJE</t>
  </si>
  <si>
    <t>4.1.</t>
  </si>
  <si>
    <t>4.2.</t>
  </si>
  <si>
    <t>4.3.</t>
  </si>
  <si>
    <t>4.4.</t>
  </si>
  <si>
    <t>4.5.</t>
  </si>
  <si>
    <t>Izrada i montiranje uporišta cjevovoda u objektu crpne stanice. Izvode se kao štapni nosači od nehrđajućeg čelika za sidrenje cjevovoda u pod strojarnice. Uporišta se izvode prema radioničkim nacrtima. Točan položaj uporišta prikazan je u grafičkim prilozima. Obračun po ugrađenom komadu.</t>
  </si>
  <si>
    <t>1.7.</t>
  </si>
  <si>
    <t>1.7.2.</t>
  </si>
  <si>
    <t>TROŠKOVNIK</t>
  </si>
  <si>
    <t>Nabava, dobava i montaža željeznih antikorozivno zaštićenih cijevi sa revizionim otvorom, ukupne dužine 150 cm, montiranih na limene vertikale odvodnje oborinskih voda iznad gotovog terena. Predvidjeti sa donje strane mogućnost spoja na kanalsku cijev iz plastike i sa gornje strane spoj na limeni vertikalni oluk. Cijev i revizioni komad profila Φ 100 mm.</t>
  </si>
  <si>
    <t>2.5.2.</t>
  </si>
  <si>
    <t>2.5.3.</t>
  </si>
  <si>
    <t>2.5.4.</t>
  </si>
  <si>
    <t>2.5.5.</t>
  </si>
  <si>
    <t>2.5.5.1.</t>
  </si>
  <si>
    <t>2.5.5.2.</t>
  </si>
  <si>
    <t>2.5.5.3.</t>
  </si>
  <si>
    <t>2.5.5.4.</t>
  </si>
  <si>
    <t>2.5.5.5.</t>
  </si>
  <si>
    <t>2.5.6.</t>
  </si>
  <si>
    <t>rešetka 1103x914x30 mm</t>
  </si>
  <si>
    <t>rešetka 1103x912x30 mm</t>
  </si>
  <si>
    <t>rešetka 1103x611x30 mm</t>
  </si>
  <si>
    <t>L profil 35x35x5 mm, L=1130 mm</t>
  </si>
  <si>
    <t>L profil 35x35x5 mm, L=2480 mm</t>
  </si>
  <si>
    <t>KERAMIČARSKI RADOVI</t>
  </si>
  <si>
    <t>2.6.2.</t>
  </si>
  <si>
    <t>2.6.2.1.</t>
  </si>
  <si>
    <t>2.6.2.2.</t>
  </si>
  <si>
    <t>OPREMA</t>
  </si>
  <si>
    <t>2.9.</t>
  </si>
  <si>
    <t>2.9.2.</t>
  </si>
  <si>
    <t>2.9.3.</t>
  </si>
  <si>
    <t>2.9.4.</t>
  </si>
  <si>
    <t>2.9.1.</t>
  </si>
  <si>
    <t>2.10.</t>
  </si>
  <si>
    <t>2.10.1.</t>
  </si>
  <si>
    <t>2.11.</t>
  </si>
  <si>
    <t>2.11.1.</t>
  </si>
  <si>
    <t>2.11.2.</t>
  </si>
  <si>
    <t>FF  DN 150 mm, L = 50 cm</t>
  </si>
  <si>
    <t>T  DN 150/150 mm, L = 44 cm</t>
  </si>
  <si>
    <t>Nabava, dobava i ugradnja prirubničkog redukcijskog komada (FFR) DN 150/100 mm ukupne duljine L = 20 cm izrađenog od redukcije ∅168,3/114,3 mm, te jedne prirubnice DN 150 mm i jedne prirubnice DN 100 mm, PN 16 bar s provrtima prema EN 1092-2. Sve od materijala W.Nr. 1.4404 (AISI 316L). Ugrađuje se na  usisnom dijelu cjevovoda, a na cijevi je potrebno izvesti priključak s unutarnjim navojem R3/4" za ugradnju vibracione vilice i priključak s unutarnjim navojem R1/2" za ugradnju kuglastog ventila i tlačne sonde.</t>
  </si>
  <si>
    <t>Nabava, dobava i ugradnja prirubničkog redukcijskog komada (FFR) DN 150/100 mm ukupne duljine L = 20 cm izrađenog od redukcije ∅168,3/114,3 mm, te jedne prirubnice DN 150 mm i jedne prirubnice DN 100 mm, PN 16 bar s provrtima prema EN 1092-2. Sve od materijala W.Nr. 1.4404 (AISI 316L). Ugrađuje se na tlačnom dijelu cjevovoda, a na cijevi je potrebno izvesti priključak s unutarnjim navojem R1 1/2" za ugradnju kuglastog ventila i membranskog spremnika i priključak s unutarnjim navojem R3/4" za uzimanje uzoraka vode.</t>
  </si>
  <si>
    <t>MDK DN 150 mm, L = 20 cm</t>
  </si>
  <si>
    <t>3.1.16.1.</t>
  </si>
  <si>
    <t>3.1.16.2.</t>
  </si>
  <si>
    <t>3.1.16.3.</t>
  </si>
  <si>
    <t>3.1.16.4.</t>
  </si>
  <si>
    <t>3.1.17.1.</t>
  </si>
  <si>
    <t>3.1.18.1.</t>
  </si>
  <si>
    <t>nepovratni ventil DN 150 mm, L = 40 cm</t>
  </si>
  <si>
    <t>Nabava, dobava i ugradnja vibracijske vilice 66 mm za detekciju praznog cijevovoda sa certifikatom WHG i beznaponskim relejnim kontaktom. Procesni priključak prema ISO 228 G 3/4", 316L. Ugrađuje se na usisnom dijelu cjevovoda.</t>
  </si>
  <si>
    <t>3.1.24.1.</t>
  </si>
  <si>
    <t>3.1.24.2.</t>
  </si>
  <si>
    <t>3.1.25.</t>
  </si>
  <si>
    <t>3.1.25.1.</t>
  </si>
  <si>
    <t>3.1.26.</t>
  </si>
  <si>
    <t>3.1.26.1.</t>
  </si>
  <si>
    <t>3.1.26.2.</t>
  </si>
  <si>
    <t>3.1.27.</t>
  </si>
  <si>
    <t>3.1.28.</t>
  </si>
  <si>
    <t xml:space="preserve">MMK 45 DN 150 mm, α = 45° </t>
  </si>
  <si>
    <t xml:space="preserve">MMK 22 DN 150 mm, α = 22°30´ </t>
  </si>
  <si>
    <t>Dobava sitnog materijala i priključak praonika za uzimanje uzoraka vode na vodu i odvodnju, uključivo eventualno potrebni cjevovodi te sitni materijal za spajanje i brtvljenje. Ugradnja praonika za uzimanje uzoraka vode, uključivo dva kutna ventila Ø15 mm na spoju sa vodom, jednoručna stojeća mješalica za hladnu vodu, te sifonsko priključno koljeno Ø 50 mm.</t>
  </si>
  <si>
    <t>Iskop za cijevi dubine 0 – 1,00 m.</t>
  </si>
  <si>
    <t>Fino planiranje dna kanalskog rova prema uzdužnom profilu ili detalju ugradnje kanalizacijske cijevi s točnošću +/-1cm da se osigura pravilno nalijeganje cijevi. Obračun po m² isplanirane površine.</t>
  </si>
  <si>
    <t>Nabava, dobava i ugradnja tipskog komada iz tvrde plastike, provodnica za šahtove, ugrađenog u betonske stjekne okna, za vodonepropusni prolaz cijevi kanalizacije iz tvrde plastike kroz stjenke betonskog okna. Profili cijevi od DN100mm – DN150mm. Izvesti sve kompletno prema opisu.</t>
  </si>
  <si>
    <t>Nabava, dobava i montaža fiksne uronjive pumpe s postoljem za mokru montažu i s plovnim sklopkama za automatski rad za pražnjenje okana ili komora. Visina dobave H=5,0m, protoka 0,5l/s, snage motora P=0,4kW sa tlačnim priključkom DN32mm.</t>
  </si>
  <si>
    <t>4.2.4.</t>
  </si>
  <si>
    <t>4.2.4.1.</t>
  </si>
  <si>
    <t>4.2.5.</t>
  </si>
  <si>
    <t>4.2.6.</t>
  </si>
  <si>
    <t>4.3.1.</t>
  </si>
  <si>
    <t>4.3.2.</t>
  </si>
  <si>
    <t>4.4.1.</t>
  </si>
  <si>
    <t>4.4.1.1.</t>
  </si>
  <si>
    <t>4.4.2.</t>
  </si>
  <si>
    <t>4.4.3.</t>
  </si>
  <si>
    <t>4.4.4.</t>
  </si>
  <si>
    <t>4.4.5.</t>
  </si>
  <si>
    <t>4.4.6.</t>
  </si>
  <si>
    <t>4.4.7.</t>
  </si>
  <si>
    <t>4.4.8.</t>
  </si>
  <si>
    <t>4.5.1.</t>
  </si>
  <si>
    <t>4.5.2.</t>
  </si>
  <si>
    <t>1.2.8.1.</t>
  </si>
  <si>
    <t>1.2.8.2.</t>
  </si>
  <si>
    <t>4.1.2.1.</t>
  </si>
  <si>
    <t>4.1.3.</t>
  </si>
  <si>
    <t>4.1.3.1.</t>
  </si>
  <si>
    <t>4.1.4.</t>
  </si>
  <si>
    <t>4.2.1.</t>
  </si>
  <si>
    <t>4.2.1.1.</t>
  </si>
  <si>
    <t>4.2.2.</t>
  </si>
  <si>
    <t>Nabava, dobava i ugradnja vertikalnog membranskog spremnika kapaciteta 300 litara, za radni tlak 16 bara. U stavku je uključena i nabava, dobava i ugradnja cijevi profila 1 1/2'' za spoj spremnika na tlačni cjevovod i sve potrebne spojne elemente izrađene iz nehrđajučeg čelika (spojnice, lukove) kao i sav potrebni pričvrsni i zaštitno-izolacijski materijal. Cijevi su izrađene iz visoko legiranog austenitnog, nehrđajućeg Cr-Ni-Mo čelika sa sadržajem Molibdena min. 2,2 do 2,5%, materijal br. 1.4401.</t>
  </si>
  <si>
    <t>1.5.1.</t>
  </si>
  <si>
    <t>1.5.2.</t>
  </si>
  <si>
    <t>1.5.3.</t>
  </si>
  <si>
    <t>1.6.1.</t>
  </si>
  <si>
    <t>1.6.2.</t>
  </si>
  <si>
    <t>2.1.1.</t>
  </si>
  <si>
    <t>2.1.2.</t>
  </si>
  <si>
    <t>2.1.3.</t>
  </si>
  <si>
    <t>2.2.1.</t>
  </si>
  <si>
    <t>2.2.2.</t>
  </si>
  <si>
    <t>2.2.3.</t>
  </si>
  <si>
    <t>2.2.4.</t>
  </si>
  <si>
    <t>2.3.1.</t>
  </si>
  <si>
    <t>2.3.2.</t>
  </si>
  <si>
    <t>2.3.3.</t>
  </si>
  <si>
    <t>2.4.1.</t>
  </si>
  <si>
    <t>2.5.1.</t>
  </si>
  <si>
    <t>2.6.1.</t>
  </si>
  <si>
    <t>2.6.1.1.</t>
  </si>
  <si>
    <t>2.6.1.2.</t>
  </si>
  <si>
    <t>INSTALACIJA GRIJANJA</t>
  </si>
  <si>
    <t xml:space="preserve">komplet </t>
  </si>
  <si>
    <t>sati</t>
  </si>
  <si>
    <t>MONTAŽNI RADOVI</t>
  </si>
  <si>
    <t>Nabava, dobava materijala i izvedba priključka na projektirani cjevovod unutar projektirane crpne stanice. Prije početka radova izvoditelj radova je dužan ispitati mogućnost spajanja na projektirani cjevovod, te eventualno sa nadzornim inženjerom utvrditi mjesto novog priključka. Obračun po izvedenom priključku.</t>
  </si>
  <si>
    <t>1.1.</t>
  </si>
  <si>
    <t>1.2.</t>
  </si>
  <si>
    <t>1.3.</t>
  </si>
  <si>
    <t>1.4.</t>
  </si>
  <si>
    <t>1.5.</t>
  </si>
  <si>
    <t>1.6.</t>
  </si>
  <si>
    <t>OGRADA</t>
  </si>
  <si>
    <t>3.1.10.</t>
  </si>
  <si>
    <t>3.1.11.</t>
  </si>
  <si>
    <t>3.1.12.</t>
  </si>
  <si>
    <t>3.1.13.</t>
  </si>
  <si>
    <t>3.1.14.</t>
  </si>
  <si>
    <t>3.1.15.</t>
  </si>
  <si>
    <t>3.1.16.</t>
  </si>
  <si>
    <t>kuglasti ventil R1/2" (za tlačnu sondu)</t>
  </si>
  <si>
    <t>3.1.17.</t>
  </si>
  <si>
    <t>3.1.18.</t>
  </si>
  <si>
    <t>3.1.19.</t>
  </si>
  <si>
    <t>3.1.20.</t>
  </si>
  <si>
    <t>3.2.1.</t>
  </si>
  <si>
    <t>3.2.2.</t>
  </si>
  <si>
    <t>3.2.3.</t>
  </si>
  <si>
    <t>3.2.4.</t>
  </si>
  <si>
    <t>kg</t>
  </si>
  <si>
    <t>Izrada okvira za otirač od nehrđajućeg čelika L profila 10/20/3 , komplet s priborom za ugradbu (inox tipli). Okvir vel. 50/75 cm.</t>
  </si>
  <si>
    <t>Nabava, dobava i ugradnja kuglastog ventila, s punim protokom, spajanje unutrašnjim navojem prema DIN 2999, PN 16 bar. U kompletu s dvostrukom spojnicom sa šesetostranim izdankom za ključ (nazuvica) prema DIN 10241:2000. Materijal izrade W.Nr. 1.4404 (AISI 316L).</t>
  </si>
  <si>
    <t>GRAĐEVINSKI RADOVI</t>
  </si>
  <si>
    <t>1.1.5.</t>
  </si>
  <si>
    <t>1.1.6.</t>
  </si>
  <si>
    <t>1.2.6.1.</t>
  </si>
  <si>
    <t>1.2.7.1.</t>
  </si>
  <si>
    <t>DN 50 mm</t>
  </si>
  <si>
    <t>4.1.1.</t>
  </si>
  <si>
    <t>4.1.2.</t>
  </si>
  <si>
    <t>MONTAŽNI RADOVI NA VODOVODU</t>
  </si>
  <si>
    <t xml:space="preserve">Izvršenje tlačne probe kompletnog cjevovoda hladne vode sa dezinfekcijom cjevovoda, uključivo sav rad i materijal te dobava atesta o uspješno izvršenoj tlačnoj probi i bakteriološkoj analizi vode. Tlačnu probu izvesti prema uputstvima proizvođača cijevi. </t>
  </si>
  <si>
    <t>Nabava, dobava, prijenos i montaža tvrdih temperiranih polietilenskih odvodnih cijevi montiranih kao odvodi od pojedinih uređaja u zidu ili podu (betonskoj podlozi), sa trajno vodotijesnim spajanjem sučeonim varenjem ili elektrovarnim spojnicama, uključujući spojnice i potreban pričvrsni pribor. Obračun po m' ugrađene cijevi.</t>
  </si>
  <si>
    <t>SANITARNI UREĐAJI</t>
  </si>
  <si>
    <t>3.1.3.</t>
  </si>
  <si>
    <t>3.1.3.1.</t>
  </si>
  <si>
    <t>3.1.3.2.</t>
  </si>
  <si>
    <t>3.1.4.</t>
  </si>
  <si>
    <t>3.1.5.</t>
  </si>
  <si>
    <t>3.1.6.</t>
  </si>
  <si>
    <t>3.1.7.</t>
  </si>
  <si>
    <t>3.1.8.</t>
  </si>
  <si>
    <t>3.1.9.</t>
  </si>
  <si>
    <t>2.7.1.</t>
  </si>
  <si>
    <t>INSTALACIJA PRIRODNOG PROVJETRAVANJA</t>
  </si>
  <si>
    <t>2.8.1.</t>
  </si>
  <si>
    <t>2.8.2.</t>
  </si>
  <si>
    <t>3.1.1.</t>
  </si>
  <si>
    <t>3.1.2.</t>
  </si>
  <si>
    <t>OBRTNIČKI RADOVI</t>
  </si>
  <si>
    <t>2.1.</t>
  </si>
  <si>
    <t>2.2.</t>
  </si>
  <si>
    <t>2.3.</t>
  </si>
  <si>
    <t>2.4.</t>
  </si>
  <si>
    <t>2.5.</t>
  </si>
  <si>
    <t>2.6.</t>
  </si>
  <si>
    <t>2.7.</t>
  </si>
  <si>
    <t>2.8.</t>
  </si>
  <si>
    <t>Izrada, isporuka i ugradba jednostrukog prozora sa dva otklopno zaokretna krila. Komplet s pripadajućim okovom i rukohvatom i sa svim potrebnim materijalom. Završna obrada plastificiranjem u RAL 9007. S vanjske strane prozora potrebno je ugraditi zaštitnu mrežicu u svrhu zaštite od ulaska insekata. Shema br. 1   zidarski otvor 90/100 cm. Prije izrade točne mjere uzeti na licu mjesta.</t>
  </si>
  <si>
    <t>Izrada, isporuka i ugradba podne rešetke od nehrđajućeg čelika. Veličina oka rešetke iznosi 30x30 mm. Debljina rešetke iznosi 30 mm. Rešetke se postavljaju na kutnike od L profila. Otvore u rešetkama izvesti prema shemi br. 4 nacrta "Shema bravarije i aluminarije". NAPOMENA: Prije izrade točne mjere uzeti na licu mjesta.</t>
  </si>
  <si>
    <t>FF  DN 150 mm, L = 70 cm</t>
  </si>
  <si>
    <t>Nabava, doprema, raznos, spuštanje i montaža montažno demontažnih komada, za radni tlak od 16 bara. Obostrano spajanje montažno-demontažnog komada na prirubnicu, uključivo brtvljenje, vijci s maticama,  uključivo svi potrebni prenosi, spuštanje, brtveni materijal. Vijčani spojni elementi moraju biti izrađeni od nehrđajučeg čelika (inox ili prokrom). DK kompezatori trebaju biti prema HRN C. B9. 020, Č.4572 ( EN - Norm 10088 ). U cijenu je uključen pregled i podmazivanje komada prije ugradnje.Obračunava se po ugrađenom komadu.</t>
  </si>
  <si>
    <t>Nabava, dobava i ugradnja nepovratnog ventila sa zaklopkom, PN 16 bara. Kućište od sivog lijeva EN-GJL-250 (GG-25). Dimenzije priključka prirubnice prema DIN EN 1092-2, ugradbena duljina prema EN 558-1 serija 48. Zaštita od korozije unutarnjim i vanjskim epoksidnim slojem. Obračun po ugrađenom komadu.</t>
  </si>
  <si>
    <t>3.1.21.</t>
  </si>
  <si>
    <t>3.1.22.</t>
  </si>
  <si>
    <t>3.1.23.</t>
  </si>
  <si>
    <t>3.1.24.</t>
  </si>
  <si>
    <t>Nabava, dobava i montaža hidrantskog nastavka sa brzom spojnicom Ø50mm. Nastavak se montira na punu prirubnicu (X komad) sa rupom 2'. U cijenu uključiti sav brtveni i spojni materijal. Obračun po ugrađenom komadu.</t>
  </si>
  <si>
    <t>4.4.1.2</t>
  </si>
  <si>
    <t>4.4.1.3.</t>
  </si>
  <si>
    <t>Iskop za cijevi dubine 1,00 – 2,00 m.</t>
  </si>
  <si>
    <t>Izvedba prosjeka u zidovima od betona i betonskim podlogama veličine 10 / 10 cm,  te nakon montaže cjevovoda zatvaranje prosjeka  produžnom žbukom, odnosno dovođenje zida i poda u postojeće stanje. Obračun po m' prosjeka.</t>
  </si>
  <si>
    <t>4.2.3.</t>
  </si>
  <si>
    <t>4.2.3.2.</t>
  </si>
  <si>
    <t>4.2.3.1.</t>
  </si>
  <si>
    <t>Tlačna cijev Φ32mm</t>
  </si>
  <si>
    <t xml:space="preserve">sati </t>
  </si>
  <si>
    <t>Iskop postojećeg terena van zgrade zgrade u rovu za cjevovode kanalizacije sa pravilnim odsijecanjem stranica iskopa i odbacivanjem iskopane zemlje na 1,0 do 2,0 m od rubova iskopa, radi naknadnog zatrpavanja. Dno rova poravnati sa točnošću ±1,0 cm u projektiranom padu. Kod iskopa dubljih od 1,0 m, a po potrebi i niže, izvršiti osiguranja stranica iskopa od urušavanja, što uključiti u cijenu m³ iskopa. Iskopom obuhvatiti  proširenja i produbljenja iskopa za betonske građevine. Obračun po m³ iskopanog materijala u sraslom stanju.</t>
  </si>
  <si>
    <t>Proširenja i produbljenja iskopa za betonske građevine dubine 0 - 2.0 m.</t>
  </si>
  <si>
    <t xml:space="preserve">Ukupno komada svih profila </t>
  </si>
  <si>
    <t>radno vrijeme</t>
  </si>
  <si>
    <t>beton</t>
  </si>
  <si>
    <t>cementna žbuka do 5,0cm</t>
  </si>
  <si>
    <t>PVC DN 150 mm</t>
  </si>
  <si>
    <t>Razni fazonski komadi PVC cijevi</t>
  </si>
  <si>
    <t>Dobava i ispitivanje kompletne kanalizacije i betonskih građevina na protočnost i vodonepropusnost, sa dobavom pozitivnog atesta.</t>
  </si>
  <si>
    <t>Nabava, dobava i montaža podnog sifona od tvrde plastike sa bočnim odvodon DN50mm sa blokadom mirisa i bez vode u sifonu, pokrivenog tipskom rešetkom od nehrđajućeg čelika.</t>
  </si>
  <si>
    <t>Dv=323,9 mm, s=16 mm</t>
  </si>
  <si>
    <t>3.1.29.</t>
  </si>
  <si>
    <t>3.1.29.1.</t>
  </si>
  <si>
    <t>Izrada, doprema i montaža zaštitnih limenih poklopaca za zatvaranje zaštitnih čeličnih cijevi Dv=323,9 mm, s=16 mm. Obračun po ugrađenom komadu.</t>
  </si>
  <si>
    <t>3.1.30.</t>
  </si>
  <si>
    <t>3.1.31.</t>
  </si>
  <si>
    <t>Nabava, dobava i ugradnja koncentričnih izolatora za uvlačenje vodovodnih cijevi DN 150 mm u zaštitnu cijev Dv=323,9 mm, s=16 mm, izrađeni od polietilena visoke gustoće, međusobno spojeni čeličnim užetom. Služiti će kao oslonci na unutarnjim stijenkama zaštitnih cijevi, kod prolaza ispod prometnice i cestovnog jarka, te kao klizači kod eventualne demontaže cijevi. Koncentrične izolatore stavljati na razmaku cca 2,5 m. Obračun po broju ugrađenih komada.</t>
  </si>
  <si>
    <t>Izrada projekta katodne zaštite, kao i samo izvođenje katodne zaštite čelične cijevi Dv=323,9 mm, s=16 mm, koja se koristi kao zaštitna cijev pri prolazu dovodnog i tlačnog cjevovoda ispod prometnice i cestovnog jarka. Prethodno izvršiti snimanje na terenu, te izraditi izvedbeni projekt katodne zaštite. Stavka uključuje snimak izvedenog stanja sa svim potrebnim atestima.</t>
  </si>
  <si>
    <t>3.2.5.</t>
  </si>
  <si>
    <t>Nabava, doprema i ugradnja električne sobne grijalice - sve pripremljeno za zidnu ugradnju, u boji prema zahtjevu investitora, uključivo potrebni zidni ovjes. Priključak na zidnu utičnicu.
Tehničke karakteristike :
-visina ugradnje:  430 mm
-širina ugradnje:  580 mm
-toplinski učinak:  Q = 1500 W   
Oznaka u projektu:  1                                
Grijalice ugraditi parapetno, ispod prozora, min.20 cm iznad poda.</t>
  </si>
  <si>
    <t>Dobava i ugradnja dizalice nosivosti do 500 kg na potezanje.</t>
  </si>
  <si>
    <t>Nabava, dobava i ugradnja pune prirubnice (X) DN 100 mm, PN 16 bar s provrtima prema EN 1092-2. Sve od materijala W.Nr. 1.4404 (AISI 316L). Na punoj prirubnici je potrebno izvesti priključak sa unutarnjim navojem od 2" za ugradnju hidrantskog nastavka sa brzom spojnicom.</t>
  </si>
  <si>
    <t>Razne građevinske pripomoći koje nisu obuhvaćene stavkama troškovnika, a neophodno ih je izvesti. Obračun prema stvarno utrošenom radnom vremenu i materijalu.</t>
  </si>
  <si>
    <t>1.3.1.</t>
  </si>
  <si>
    <t>1.3.2.</t>
  </si>
  <si>
    <t>1.3.3.</t>
  </si>
  <si>
    <t>1.3.4.</t>
  </si>
  <si>
    <t>1.3.5</t>
  </si>
  <si>
    <t>1.3.6.</t>
  </si>
  <si>
    <t>1.3.7.</t>
  </si>
  <si>
    <t>1.3.8.</t>
  </si>
  <si>
    <t>1.3.9</t>
  </si>
  <si>
    <t>1.3.10.</t>
  </si>
  <si>
    <t>1.3.11.</t>
  </si>
  <si>
    <t>1.3.12.</t>
  </si>
  <si>
    <t>1.3.13.</t>
  </si>
  <si>
    <t>1.3.14.</t>
  </si>
  <si>
    <t>1.3.15.</t>
  </si>
  <si>
    <t>1.3.16.</t>
  </si>
  <si>
    <t>1.3.17.</t>
  </si>
  <si>
    <t>1.3.18.</t>
  </si>
  <si>
    <t>UKUPNA REKAPITULACIJA PO MAPAMA GLAVNOG PROJEKTA</t>
  </si>
  <si>
    <t>MAPA 1</t>
  </si>
  <si>
    <t>MAPA 2</t>
  </si>
  <si>
    <t>PROJEKT ELEKTROINSTALACIJA I AUTOMATIKE</t>
  </si>
  <si>
    <t>MAPA 3</t>
  </si>
  <si>
    <t>Izvedba hidroizolacije - obrada prodora instalacija na zidovima podzemnog dijela crpne stanice. Obračun se vrši po komadu.</t>
  </si>
  <si>
    <t>1.7.1.</t>
  </si>
  <si>
    <t>1.7.3.</t>
  </si>
  <si>
    <t>1.7.4.</t>
  </si>
  <si>
    <t>1.8.</t>
  </si>
  <si>
    <t>1.8.1.</t>
  </si>
  <si>
    <t>1.8.2.</t>
  </si>
  <si>
    <t>1.9.</t>
  </si>
  <si>
    <t>1.9.1.</t>
  </si>
  <si>
    <t>ZAVRŠNI ZIDARSKI RADOVI</t>
  </si>
  <si>
    <t>FASADERSKI RADOVI</t>
  </si>
  <si>
    <t>2.3.4.</t>
  </si>
  <si>
    <t>Izrada kompletne zasunske komore unutarnjih dimenzija 1,60x2,65m, svijetle visine 2,0m od armiranog betona C25/30 s dodatkom za vodonepropusnost. Izrada prema nacrtima oplate i armature. Ispod AB dna izvodi se podloga od betona C16/20 debljine 10cm. Pokrov se izvodi kao monolitna AB ploča s izdignutim betonskim prstenom s ulaznim otvorom na koji se ugrađuje okrugli lijevano-željezni poklopac nosivosti 400kN. AB konstrukcija izvodi se monolitno, a armira prema statičkom proračunu i crtežima. Otvori se naknadno zatvaraju zidanjem punom opekom, vodonepropusno. Unutrašnjost komore dvostruko premezati duboko penetrirajućim temeljnim premazom. U donjoj ploči komore izvesti sabirnik  vode. Za potrebe regulacije zasuna ostaviti iznad njih rupe ∅100mm u gornjoj ploči. Ulične kape se postavljaju na gornju AB ploču. U cijenu je uključena: dobava, izrada, postavljanje, skidanje i čišćenje oplate; dobava, savijanje, postavljanje armature i svi potrebni radovi: dobave, ugradbe, demontiranja i čišćenja, materijal, prijenosi i prijevozi, montaža željeznih penjalica, poklopca i uličnih kapa, te izrada hidroizolacije gornje ploče.</t>
  </si>
  <si>
    <t>ARMIRAČKI RADOVI</t>
  </si>
  <si>
    <t>1.2.21.</t>
  </si>
  <si>
    <t>1.2.22.</t>
  </si>
  <si>
    <t>1.2.23.</t>
  </si>
  <si>
    <t>Nabava, dobava materijala te izvedba montažne rubne oplate temeljne ploče podzemnog dijela crpne stanice uključivo i oplatu sabirne jame. Stavka uključuje i demontažu oplate. Obračun po m².</t>
  </si>
  <si>
    <t>Nabava, dobava materijala te izvedba montažne rubne oplate temeljne ploče nadzemnog dijela crpne stanice. Stavka uključuje i demontažu oplate. Obračun po m².</t>
  </si>
  <si>
    <t>1.2.28.</t>
  </si>
  <si>
    <r>
      <t>m</t>
    </r>
    <r>
      <rPr>
        <vertAlign val="superscript"/>
        <sz val="12"/>
        <rFont val="Arial Narrow"/>
        <family val="2"/>
      </rPr>
      <t>2</t>
    </r>
  </si>
  <si>
    <r>
      <t>m</t>
    </r>
    <r>
      <rPr>
        <vertAlign val="superscript"/>
        <sz val="12"/>
        <rFont val="Arial Narrow"/>
        <family val="2"/>
      </rPr>
      <t>3</t>
    </r>
  </si>
  <si>
    <r>
      <t>m</t>
    </r>
    <r>
      <rPr>
        <vertAlign val="superscript"/>
        <sz val="12"/>
        <rFont val="Arial Narrow"/>
        <family val="2"/>
      </rPr>
      <t>1</t>
    </r>
  </si>
  <si>
    <r>
      <t>m</t>
    </r>
    <r>
      <rPr>
        <i/>
        <vertAlign val="superscript"/>
        <sz val="12"/>
        <rFont val="Arial Narrow"/>
        <family val="2"/>
      </rPr>
      <t>2</t>
    </r>
  </si>
  <si>
    <r>
      <t>m</t>
    </r>
    <r>
      <rPr>
        <i/>
        <vertAlign val="superscript"/>
        <sz val="12"/>
        <rFont val="Arial Narrow"/>
        <family val="2"/>
      </rPr>
      <t>3</t>
    </r>
  </si>
  <si>
    <r>
      <t>Zatrpavanje građevne jame oko podzemnog dijela crpne stanice materijalom iz iskopa nakon polaganja cijevi i pijeska oko cijevi i nakon što je napravljena zaštita vertikalne hidroizolacije zidova podzemnog dijela crpne stanice, sa nabijanjem materijala u slojevima od 30-50 cm do potrebne zbijenosti od 25 MPa. Uračunati dovoz materijala od gradilišne deponije do mjesta ugradbe. Obračun se vrši po m</t>
    </r>
    <r>
      <rPr>
        <vertAlign val="superscript"/>
        <sz val="12"/>
        <rFont val="Arial Narrow"/>
        <family val="2"/>
      </rPr>
      <t>3</t>
    </r>
    <r>
      <rPr>
        <sz val="12"/>
        <rFont val="Arial Narrow"/>
        <family val="2"/>
      </rPr>
      <t xml:space="preserve"> ugrađenog materijala.</t>
    </r>
  </si>
  <si>
    <r>
      <t>Odvoz viška materijala od iskopa na deponiju udaljenu do 25 km, tj. na mjesto koje odredi nadležna služba. U jediničnoj cijeni uključen je utovar, prevoz, istovar, i uređenje deponija poravnanjem istovarenog materijala, te sve takse i davanja u vezi s tim. Obračun se vrši po m</t>
    </r>
    <r>
      <rPr>
        <vertAlign val="superscript"/>
        <sz val="12"/>
        <rFont val="Arial Narrow"/>
        <family val="2"/>
      </rPr>
      <t>3</t>
    </r>
    <r>
      <rPr>
        <sz val="12"/>
        <rFont val="Arial Narrow"/>
        <family val="2"/>
      </rPr>
      <t xml:space="preserve"> prevezenog materijala od iskopa u rastresitom stanju.</t>
    </r>
  </si>
  <si>
    <r>
      <t>Nabava, dobava materijala te betoniranje donje betonske podloge podzemnog dijela crpne stanice debljine 10 cm prema nacrtima, beton - pumpani - C16/20. Betonsku podlogu lagano armirati. Betoniranje se vrši na tampon sloj nabijenog šljunka. Gornju površinu zagladiti radi izvedbe hidroizolacije.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</si>
  <si>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gornje betonske podloge podzemnog dijela crpne stanice debljine 10 cm prema nacrtima, beton - pumpani - C16/20. Betonsku podlogu lagano armirati. Betoniranje se vrši nakon izvedene hidroizolacije.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</si>
  <si>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gornje betonske podloge nadzemnog dijela crpne stanice debljine 10 cm prema nacrtima, beton - pumpani - C16/20. Betonsku podlogu lagano armirati. Betoniranje se vrši nakon izvedene hidroizolacije.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</si>
  <si>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temeljne ploče podzemnog dijela crpne stanice, beton - pumpani - C25/30, debljine 30 cm prema nacrtima. Stavka uključuje i betoniranje sabirne jame.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</si>
  <si>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temeljne ploče nadzemnog dijela crpne stanice, beton - pumpani - C25/30, debljine 40 cm prema nacrtima.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</si>
  <si>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zidova podzemnog dijela crpne stanice, debljine 25 cm, (presjek od 0,12 do 0,3 m³/m²), beton - pumpani - C25/30.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</si>
  <si>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zidova nadzemnog dijela crpne stanice, debljine 20 cm, (presjek od 0,12 do 0,3 m³/m²), beton - pumpani - C25/30. U cijenu uključiti sve potrebne transporte, prijenose kao i sav materijal. Obračun po m</t>
    </r>
    <r>
      <rPr>
        <vertAlign val="superscript"/>
        <sz val="12"/>
        <rFont val="Arial Narrow"/>
        <family val="2"/>
      </rPr>
      <t>3</t>
    </r>
    <r>
      <rPr>
        <sz val="12"/>
        <rFont val="Arial Narrow"/>
        <family val="2"/>
      </rPr>
      <t xml:space="preserve"> ugrađenog betona.</t>
    </r>
  </si>
  <si>
    <r>
      <t>Betoniranje uporišta cjevovoda ispod armatura i fazonskih komada unutar zasunske komore ZK1. Uključeni su svi potrebni transporti, prijenosi građe kao i sav potreban materijal. Potrebna oplata uključena u cijenu. Beton C 16/20. Obračun po m</t>
    </r>
    <r>
      <rPr>
        <vertAlign val="superscript"/>
        <sz val="12"/>
        <rFont val="Arial Narrow"/>
        <family val="2"/>
      </rPr>
      <t>3</t>
    </r>
    <r>
      <rPr>
        <sz val="12"/>
        <rFont val="Arial Narrow"/>
        <family val="2"/>
      </rPr>
      <t xml:space="preserve"> ugrađenog betona.</t>
    </r>
  </si>
  <si>
    <t>Betoniranje betonske ploče veličine 35x35x10 cm, kao podloge za ugradnju ulične kape zasuna, betonom C16/20, a u sredini betonske ploče ostaviti otvor ∅15cm za prolaz armature. Obračun po komadu izvedene podloge. U cijenu je uključen sav rad, materijal, prijenosi i potrebna oplata.</t>
  </si>
  <si>
    <r>
      <t>Izrada betonskog uporišta cjevovoda na mjestu horizontalnog loma trase na izlazu iz objekta crpne stanice od betona C16/20. U cijenu uključena priprema betona, sav rad, potreban materijal i svi potrebni prijenosi i prijevoz do 50 metara udaljenosti. Potrebna oplata uključena je u cijenu. Obračun po m</t>
    </r>
    <r>
      <rPr>
        <vertAlign val="superscript"/>
        <sz val="12"/>
        <rFont val="Arial Narrow"/>
        <family val="2"/>
      </rPr>
      <t>3</t>
    </r>
    <r>
      <rPr>
        <sz val="12"/>
        <rFont val="Arial Narrow"/>
        <family val="2"/>
      </rPr>
      <t xml:space="preserve"> stvarno ugrađenog betona.</t>
    </r>
  </si>
  <si>
    <r>
      <t>Izrada betonskog uporišta cjevovoda na mjestu vertikalnog loma trase od betona C16/20. U cijenu uključena priprema betona, sav rad, potreban materijal i svi potrebni prijenosi i prijevoz do 50 metara udaljenosti. Potrebna oplata uključena je u cijenu. Obračun po m</t>
    </r>
    <r>
      <rPr>
        <vertAlign val="superscript"/>
        <sz val="12"/>
        <rFont val="Arial Narrow"/>
        <family val="2"/>
      </rPr>
      <t>3</t>
    </r>
    <r>
      <rPr>
        <sz val="12"/>
        <rFont val="Arial Narrow"/>
        <family val="2"/>
      </rPr>
      <t xml:space="preserve"> stvarno ugrađenog betona.</t>
    </r>
  </si>
  <si>
    <r>
      <t>Nabava, dobava materijala te izvedba montažne oplate donje betonske podloge temeljne ploče podzemnog dijela crpne stanice. Stavka uključuje i demontažu oplate. Obračun po m</t>
    </r>
    <r>
      <rPr>
        <vertAlign val="superscript"/>
        <sz val="12"/>
        <rFont val="Arial Narrow"/>
        <family val="2"/>
      </rPr>
      <t>2</t>
    </r>
    <r>
      <rPr>
        <sz val="12"/>
        <rFont val="Arial Narrow"/>
        <family val="2"/>
      </rPr>
      <t>.</t>
    </r>
  </si>
  <si>
    <r>
      <t>Nabava, dobava materijala te izvedba montažne oplate obodnog zuba donje betonske podloge temeljne ploče nadzemnog dijela crpne stanice. Stavka uključuje i demontažu oplate. Obračun po m</t>
    </r>
    <r>
      <rPr>
        <vertAlign val="superscript"/>
        <sz val="12"/>
        <rFont val="Arial Narrow"/>
        <family val="2"/>
      </rPr>
      <t>2</t>
    </r>
    <r>
      <rPr>
        <sz val="12"/>
        <rFont val="Arial Narrow"/>
        <family val="2"/>
      </rPr>
      <t>.</t>
    </r>
  </si>
  <si>
    <r>
      <t>Nabava, dobava materijala te izvedba montažne oplate donje betonske podloge temeljne ploče nadzemnog dijela crpne stanice. Stavka uključuje i demontažu oplate. Obračun po m</t>
    </r>
    <r>
      <rPr>
        <vertAlign val="superscript"/>
        <sz val="12"/>
        <rFont val="Arial Narrow"/>
        <family val="2"/>
      </rPr>
      <t>2</t>
    </r>
    <r>
      <rPr>
        <sz val="12"/>
        <rFont val="Arial Narrow"/>
        <family val="2"/>
      </rPr>
      <t>.</t>
    </r>
  </si>
  <si>
    <r>
      <t>Nabava, dobava materijala te izvedba montažne oplate podesta za vertikalne crpke, membranski spremnik i elektroormare. Stavka uključuje i demontažu oplate. Obračun po m</t>
    </r>
    <r>
      <rPr>
        <vertAlign val="superscript"/>
        <sz val="12"/>
        <rFont val="Arial Narrow"/>
        <family val="2"/>
      </rPr>
      <t>2</t>
    </r>
    <r>
      <rPr>
        <sz val="12"/>
        <rFont val="Arial Narrow"/>
        <family val="2"/>
      </rPr>
      <t>.</t>
    </r>
  </si>
  <si>
    <r>
      <t>Nabava, dobava materijala te izvedba montažne glatke oplate zidova podzemnog dijela crpne stanice preko 3 m. Stavka uključuje i demontažu oplate. Obračun po m</t>
    </r>
    <r>
      <rPr>
        <vertAlign val="superscript"/>
        <sz val="12"/>
        <rFont val="Arial Narrow"/>
        <family val="2"/>
      </rPr>
      <t>2</t>
    </r>
    <r>
      <rPr>
        <sz val="12"/>
        <rFont val="Arial Narrow"/>
        <family val="2"/>
      </rPr>
      <t>.</t>
    </r>
  </si>
  <si>
    <r>
      <t>Nabava, dobava materijala te izvedba montažne glatke oplate zidova nadzemnog dijela crpne stanice preko 3 m uključivo i izvedba kutija za otvore. Stavka uključuje i demontažu oplate. Obračun po m</t>
    </r>
    <r>
      <rPr>
        <vertAlign val="superscript"/>
        <sz val="12"/>
        <rFont val="Arial Narrow"/>
        <family val="2"/>
      </rPr>
      <t>2</t>
    </r>
    <r>
      <rPr>
        <sz val="12"/>
        <rFont val="Arial Narrow"/>
        <family val="2"/>
      </rPr>
      <t>.</t>
    </r>
  </si>
  <si>
    <r>
      <t>Nabava, dobava materijala te izvedba montažne oplate krovne konstrukcije s podupiranjem preko 3 m. Stavka uključuje i demontažu oplate. Obračun po m</t>
    </r>
    <r>
      <rPr>
        <vertAlign val="superscript"/>
        <sz val="12"/>
        <rFont val="Arial Narrow"/>
        <family val="2"/>
      </rPr>
      <t>2</t>
    </r>
    <r>
      <rPr>
        <sz val="12"/>
        <rFont val="Arial Narrow"/>
        <family val="2"/>
      </rPr>
      <t>.</t>
    </r>
  </si>
  <si>
    <r>
      <t>Izvedba horizontalne (podne) hidroizolacije za temeljne ploče crpne stanice uključivo i bočne stranice temeljne ploče nadzemnog dijela crpne stanice. Dobava materijala i izrada horizontalne hidroizolacije za temeljnu ploču objekta. Na čistu donju betonsku podlogu, izvodi se izolacija kao sustav Katran u slijedećim slojevima: prednamaz: - Resitol (HRN U.M3.240) - na očišćenu i suhu betonsku podlogu nanosi se četkanjem hladan bitumenski prednamaz. Utrošak 0,4 kg/m</t>
    </r>
    <r>
      <rPr>
        <vertAlign val="superscript"/>
        <sz val="12"/>
        <rFont val="Arial Narrow"/>
        <family val="2"/>
      </rPr>
      <t>2</t>
    </r>
    <r>
      <rPr>
        <sz val="12"/>
        <rFont val="Arial Narrow"/>
        <family val="2"/>
      </rPr>
      <t xml:space="preserve">
razdjelni sloj: 
- Bituval V-3 (HRN U.M3.231) - bitumenska hidroizolacijska traka s uloškom od ojačanog staklenog voala. Utrošak 1,15 m/m</t>
    </r>
    <r>
      <rPr>
        <vertAlign val="superscript"/>
        <sz val="12"/>
        <rFont val="Arial Narrow"/>
        <family val="2"/>
      </rPr>
      <t>2</t>
    </r>
    <r>
      <rPr>
        <sz val="12"/>
        <rFont val="Arial Narrow"/>
        <family val="2"/>
      </rPr>
      <t>. Preklopi traka potpuno zavareni, a po površini točkasto zavareni.
sustav hidroizolacijske zaštite: 
- Flex Bitufix GV-4 (DIN 52133) -visokofleksibilna hidroizolacijska traka za zavarivanje, kategorije 4, s uloškom od staklene tkanine 100% zavarena na preklopima i za razdjelni sloj. Utrošak 1,15 m/m</t>
    </r>
    <r>
      <rPr>
        <vertAlign val="superscript"/>
        <sz val="12"/>
        <rFont val="Arial Narrow"/>
        <family val="2"/>
      </rPr>
      <t>2</t>
    </r>
    <r>
      <rPr>
        <sz val="12"/>
        <rFont val="Arial Narrow"/>
        <family val="2"/>
      </rPr>
      <t>.
- Flex Bitufix GV-4 (DIN 52133) - visokofleksibilna hidroizolacijska traka za zavarivanje, kategorije 4, s uloškom od staklene tkanine 100% zavarena na preklopima i za prethodnu traku . Utrošak 1,15m/m</t>
    </r>
    <r>
      <rPr>
        <vertAlign val="superscript"/>
        <sz val="12"/>
        <rFont val="Arial Narrow"/>
        <family val="2"/>
      </rPr>
      <t>2</t>
    </r>
    <r>
      <rPr>
        <sz val="12"/>
        <rFont val="Arial Narrow"/>
        <family val="2"/>
      </rPr>
      <t>. 
  Nakon trake postavlja se neposuta Ijepenka Rubit, slobodno položena u funkciji razdjelnog sloja.
Obračun se vrši po m</t>
    </r>
    <r>
      <rPr>
        <vertAlign val="superscript"/>
        <sz val="12"/>
        <rFont val="Arial Narrow"/>
        <family val="2"/>
      </rPr>
      <t>2</t>
    </r>
    <r>
      <rPr>
        <sz val="12"/>
        <rFont val="Arial Narrow"/>
        <family val="2"/>
      </rPr>
      <t xml:space="preserve"> površine.</t>
    </r>
  </si>
  <si>
    <r>
      <t>Izvedba vertikalne obodne hidroizolacije zidova podzemnog dijela crpne stanice. Dobava materijala i izrada vertikalne hidroizolacije, kao sustav Katran u slijedećim slojevima: prednamaz: - Resitol (HRN U.M3.240) - na očišćenu, ravnu i bez oštrih bridova i suhu betonsku podlogu zida (koji je u funkciji uklještenja hidroizolacije) nanosi se četkanjem hladan bitumenski prednamaz. Utrošak 0,4 kg/m</t>
    </r>
    <r>
      <rPr>
        <vertAlign val="superscript"/>
        <sz val="12"/>
        <rFont val="Arial Narrow"/>
        <family val="2"/>
      </rPr>
      <t>2</t>
    </r>
    <r>
      <rPr>
        <sz val="12"/>
        <rFont val="Arial Narrow"/>
        <family val="2"/>
      </rPr>
      <t>.sustav hidroizolacijske zaštite: - Flex Bitufix GV-4 (DIN 52133) -visokofleksibilna hidroizolacijska traka za zavarivanje, kategorije 4, s uloškom od staklene tkanine 100% zavarena na preklopima i za razdjelni  sloj. Utrošak 1,15 m/m2.
- Flex Bitufix GV-4 (DIN 52133) - visokofleksibilna hidroizolacijska traka za zavarivanje, kategorije 4, s uloškom od staklene tkanine 100% zavarena na preklopima i za prethodnu traku. Utrošak 1,15 m/m</t>
    </r>
    <r>
      <rPr>
        <vertAlign val="superscript"/>
        <sz val="12"/>
        <rFont val="Arial Narrow"/>
        <family val="2"/>
      </rPr>
      <t>2</t>
    </r>
    <r>
      <rPr>
        <sz val="12"/>
        <rFont val="Arial Narrow"/>
        <family val="2"/>
      </rPr>
      <t>. 
Stavka uključuje i postavljanje zaštitnog filca na vertikalnu hidroizolaciju kao priprema podloge za toplinsku izolaciju. Obračun se vrši po m</t>
    </r>
    <r>
      <rPr>
        <vertAlign val="superscript"/>
        <sz val="12"/>
        <rFont val="Arial Narrow"/>
        <family val="2"/>
      </rPr>
      <t>2</t>
    </r>
    <r>
      <rPr>
        <sz val="12"/>
        <rFont val="Arial Narrow"/>
        <family val="2"/>
      </rPr>
      <t xml:space="preserve"> površine zida.</t>
    </r>
  </si>
  <si>
    <r>
      <t>Izvedba horizontalne hidroizolacije krova crpne stanice. Dobava materijala i izvedba hidroizolacije na betonu, u slijedećim slojevima:- Prednamaz na betonu - Resitol (HRN U.M3.240) — na očišćenu i suhu krovnu površinu nanaša se hladan bitumenski prednamaz u funkciji otprašivanja površine, zapunjavanja poroziteta i stvaranja kompatibilne veze s narednim izolacijskim slojem. Nanosi se četkom. Utrošak cea 0,4 kg/m</t>
    </r>
    <r>
      <rPr>
        <vertAlign val="superscript"/>
        <sz val="12"/>
        <rFont val="Arial Narrow"/>
        <family val="2"/>
      </rPr>
      <t>2</t>
    </r>
    <r>
      <rPr>
        <sz val="12"/>
        <rFont val="Arial Narrow"/>
        <family val="2"/>
      </rPr>
      <t>. - Parna brana - Bitufix AI-4(HRN U.M3.230) - elastomerna hidroizolacijska traka za zavarivanje s uloškom od AI-folije 0,1 ili 0,2 mm, u funkciji parne brane. Zavaruje se potpuno na uzdužnim i poprečnim preklopima (min. 10 cm), a punktirano (30-50%) po površini. Utrošak 1,15 m'/m</t>
    </r>
    <r>
      <rPr>
        <vertAlign val="superscript"/>
        <sz val="12"/>
        <rFont val="Arial Narrow"/>
        <family val="2"/>
      </rPr>
      <t>2</t>
    </r>
    <r>
      <rPr>
        <sz val="12"/>
        <rFont val="Arial Narrow"/>
        <family val="2"/>
      </rPr>
      <t>. Obračun se vrši po m</t>
    </r>
    <r>
      <rPr>
        <vertAlign val="superscript"/>
        <sz val="12"/>
        <rFont val="Arial Narrow"/>
        <family val="2"/>
      </rPr>
      <t>2</t>
    </r>
    <r>
      <rPr>
        <sz val="12"/>
        <rFont val="Arial Narrow"/>
        <family val="2"/>
      </rPr>
      <t xml:space="preserve"> izoliranih površina.</t>
    </r>
  </si>
  <si>
    <r>
      <t>Postava zaštitne čepićaste folije po obodu zidova podzemnog dijela crpne stanice. Obračun po m</t>
    </r>
    <r>
      <rPr>
        <vertAlign val="superscript"/>
        <sz val="12"/>
        <rFont val="Arial Narrow"/>
        <family val="2"/>
      </rPr>
      <t>2</t>
    </r>
    <r>
      <rPr>
        <sz val="12"/>
        <rFont val="Arial Narrow"/>
        <family val="2"/>
      </rPr>
      <t xml:space="preserve"> postavljene folije.</t>
    </r>
  </si>
  <si>
    <r>
      <t>Izvedba toplinske izolacije obodnih zidova podzemnog dijela crpne stanice tvornički kaširanim tvrdim pločama od ekstrudiranog polistirena XPS (HRN EN 13164), d=5 cm. Ljepilo i  spojna sredstva - vijci sa širokom glavom 5 kom/ploči uključeni. Obračun se vrši po m</t>
    </r>
    <r>
      <rPr>
        <vertAlign val="superscript"/>
        <sz val="12"/>
        <rFont val="Arial Narrow"/>
        <family val="2"/>
      </rPr>
      <t>2</t>
    </r>
    <r>
      <rPr>
        <sz val="12"/>
        <rFont val="Arial Narrow"/>
        <family val="2"/>
      </rPr>
      <t xml:space="preserve"> izoliranih površina.</t>
    </r>
  </si>
  <si>
    <r>
      <t>Izvedba toplinske izolacije sokla crpne stanice tvornički kaširanim tvrdim pločama od ekstrudiranog polistirena XPS (HRN EN 13164), d=3 cm. Ljepilo i  spojna sredstva - vijci sa širokom glavom 5 kom/ploči uključeni. Stavka uključuje i postavljanje zaštitnog filca na vertikalnu hidroizolaciju kao priprema podloge za toplinsku izolaciju. Obračun se vrši po m</t>
    </r>
    <r>
      <rPr>
        <vertAlign val="superscript"/>
        <sz val="12"/>
        <rFont val="Arial Narrow"/>
        <family val="2"/>
      </rPr>
      <t>2</t>
    </r>
    <r>
      <rPr>
        <sz val="12"/>
        <rFont val="Arial Narrow"/>
        <family val="2"/>
      </rPr>
      <t xml:space="preserve"> izoliranih površina.</t>
    </r>
  </si>
  <si>
    <r>
      <t>Dobava i postava PE folije debljine 0,02 cm, preko tamponskog sloja poda podzemnog i nadzemnog dijela crpne stanice. Obračun po m</t>
    </r>
    <r>
      <rPr>
        <vertAlign val="superscript"/>
        <sz val="12"/>
        <rFont val="Arial Narrow"/>
        <family val="2"/>
      </rPr>
      <t>2</t>
    </r>
    <r>
      <rPr>
        <sz val="12"/>
        <rFont val="Arial Narrow"/>
        <family val="2"/>
      </rPr>
      <t>.</t>
    </r>
  </si>
  <si>
    <r>
      <t>m</t>
    </r>
    <r>
      <rPr>
        <vertAlign val="superscript"/>
        <sz val="11"/>
        <rFont val="Arial Narrow"/>
        <family val="2"/>
      </rPr>
      <t>2</t>
    </r>
  </si>
  <si>
    <r>
      <t>Dobava i postava</t>
    </r>
    <r>
      <rPr>
        <b/>
        <sz val="12"/>
        <color indexed="10"/>
        <rFont val="Arial Narrow"/>
        <family val="2"/>
      </rPr>
      <t xml:space="preserve"> </t>
    </r>
    <r>
      <rPr>
        <sz val="12"/>
        <rFont val="Arial Narrow"/>
        <family val="2"/>
      </rPr>
      <t>otirača od PU pletiva vel. 75/50 cm.</t>
    </r>
  </si>
  <si>
    <r>
      <t>Gletanje svih zidova podzemnog i nadzemnog dijela crpne stanice preko 3 m i podesta za vertikalne crpke, membranski spremnik i elektroormare sa svim predradnjama na podlozi od betona. U cijenu uključiti dobavu, dopremu, izradu prijenos i prijevoz svog potrebnog materijala. Obračun po m</t>
    </r>
    <r>
      <rPr>
        <vertAlign val="superscript"/>
        <sz val="12"/>
        <rFont val="Arial Narrow"/>
        <family val="2"/>
      </rPr>
      <t>2</t>
    </r>
    <r>
      <rPr>
        <sz val="12"/>
        <rFont val="Arial Narrow"/>
        <family val="2"/>
      </rPr>
      <t>.</t>
    </r>
  </si>
  <si>
    <r>
      <t>Nanošenje ljepila i postavljanje mrežice na fasadi na prethodno postavljene ploče od EPS-a i XPS-a. Stavka uključuje i strehu. Obračun po m</t>
    </r>
    <r>
      <rPr>
        <vertAlign val="superscript"/>
        <sz val="12"/>
        <rFont val="Arial Narrow"/>
        <family val="2"/>
      </rPr>
      <t>2</t>
    </r>
    <r>
      <rPr>
        <sz val="12"/>
        <rFont val="Arial Narrow"/>
        <family val="2"/>
      </rPr>
      <t xml:space="preserve"> fasade i strehe .</t>
    </r>
  </si>
  <si>
    <r>
      <t>Izrada vodoravnog žlijeba od pocinčanog lima. Izrada, dobava i montaža vodoravnog sandučastog žljeba u boji i tonu po izboru projektanta. S nosačima (kukama) od traka 25x5 mm na razmaku do 80 cm. Žlijeb se izvodi u padu točno po projektu odvodnje. U cijeni svi manji potrebni nespecificirani elementi i priključci, potrebna prilagođenja i podešavanja. B107+B112. Obračun po m</t>
    </r>
    <r>
      <rPr>
        <vertAlign val="superscript"/>
        <sz val="12"/>
        <rFont val="Arial Narrow"/>
        <family val="2"/>
      </rPr>
      <t>1</t>
    </r>
    <r>
      <rPr>
        <sz val="12"/>
        <rFont val="Arial Narrow"/>
        <family val="2"/>
      </rPr>
      <t xml:space="preserve"> izvedenog žljeba.</t>
    </r>
  </si>
  <si>
    <r>
      <t>Izrada okomitog žlijeba od pocinčanog lima. Izrada, dobava i montaža okomitog žljeba uključivo izvedbu potrebnih koljena, noseva i lomova te svih obujmnica od traka 25x3 mm na svakih 2 m. Cijevi treba položiti po visku minimalno 2 cm udaljene od završne obloge fasade. U cijeni svi manji potrebni nespecificirani elementi i priključci, potrebna prilagođenja i podešavanja. Obračun po m</t>
    </r>
    <r>
      <rPr>
        <vertAlign val="superscript"/>
        <sz val="12"/>
        <rFont val="Arial Narrow"/>
        <family val="2"/>
      </rPr>
      <t>1</t>
    </r>
    <r>
      <rPr>
        <sz val="12"/>
        <rFont val="Arial Narrow"/>
        <family val="2"/>
      </rPr>
      <t xml:space="preserve"> izvedenog žljeba.</t>
    </r>
  </si>
  <si>
    <r>
      <t>Izrada limenog opšava krova. Izrada, doprema i ugradba limenog opšava krova. Izvesti od plastificiranog alu lima deb. 0,7 mm, RŠ cca 45 cm. Lim u boji i tonu po izboru projektanta. U cijeni sva potrebna prilagođenja i podešavanja. Obračun po m</t>
    </r>
    <r>
      <rPr>
        <vertAlign val="superscript"/>
        <sz val="12"/>
        <rFont val="Arial Narrow"/>
        <family val="2"/>
      </rPr>
      <t>1</t>
    </r>
    <r>
      <rPr>
        <sz val="12"/>
        <rFont val="Arial Narrow"/>
        <family val="2"/>
      </rPr>
      <t xml:space="preserve"> izvedenog opšava.</t>
    </r>
  </si>
  <si>
    <t>Izrada, isporuka i ugradba penjalica unutar crpne stanice. Penjalice se izrađuju od nehrđajućeg čelika Ø16 mm (AISI 304). Razvijena širina penjalica iznosi 910 mm. Stavka uključuje bušenje rupa u zidu, ispunu rupa epoksidnim mortom i završnu obradu zida nakon ugradnje penjalica.</t>
  </si>
  <si>
    <r>
      <t>m</t>
    </r>
    <r>
      <rPr>
        <vertAlign val="superscript"/>
        <sz val="10"/>
        <rFont val="Arial Narrow"/>
        <family val="2"/>
      </rPr>
      <t>3</t>
    </r>
  </si>
  <si>
    <t>Nabava, dobava i ugradnja prirubničkog komada (FF) DN 150 mm ukupne duljine L = 90 cm. Izrađen od cijevi ∅168,3 mm i dvije prirubnice DN 150 mm, PN 16 bar s provrtima prema EN 1092-2. Sve od materijala W.Nr. 1.4404 (AISI 316L).</t>
  </si>
  <si>
    <t>Nabava, dobava i ugradnja prirubničkog komada (FF) DN 150 mm ukupne duljine L = 50 cm. Izrađen od cijevi ∅168,3 mm i dvije prirubnice DN 150 mm, PN 16 bar s provrtima prema EN 1092-2. Sve od materijala W.Nr. 1.4404 (AISI 316L).</t>
  </si>
  <si>
    <t>Nabava, dobava i ugradnja prirubničkog komada (FF) DN 150 mm ukupne duljine L = 45 cm. Izrađen od cijevi ∅168,3 mm i dvije prirubnice DN 150 mm, PN 16 bar s provrtima prema EN 1092-2. Sve od materijala W.Nr. 1.4404 (AISI 316L). Ugrađuje se na tlačnom dijelu cjevovoda, a na cijevi je potrebno izvesti priključak s unutarnjim navojem R1/2" za ugradnju kuglastog ventila i tlačne sonde.</t>
  </si>
  <si>
    <t>Nabava, dobava i ugradnja prirubničkog komada (FF) DN 150 mm ukupne duljine L = 20 cm. Izrađen od cijevi ∅168,3 mm i dvije prirubnice DN 150 mm, PN 16 bar s provrtima prema EN 1092-2. Sve od materijala W.Nr. 1.4404 (AISI 316L).</t>
  </si>
  <si>
    <t>Nabava, dobava i ugradnja prirubničkog spojnog komada (T) DN 150/100 mm, duljine L  = 44 cm sa ogrankom DN 100 mm duljine L = 21 cm. Izrađen od cijevi ∅168,3 mm i cijevi ∅114,3 mm, te dvije prirubnice DN 150 mm i jedne prirubnice DN 100 mm, PN 16 bar s provrtima prema EN 1092-2. Sve od materijala W.Nr. 1.4404 (AISI 316L).</t>
  </si>
  <si>
    <t>Nabava, dobava i ugradnja prirubničkog spojnog komada (T) DN 150/80 mm, duljine L  = 44 cm sa ogrankom DN 80 mm duljine L = 20,5 cm. Izrađen od cijevi ∅168,3 mm i cijevi ∅88,9 mm, te dvije prirubnice DN 150 mm i jedne prirubnice DN 80 mm, PN 16 bar s provrtima prema EN 1092-2. Sve od materijala W.Nr. 1.4404 (AISI 316L).</t>
  </si>
  <si>
    <t>Nabava, dobava i ugradnja prirubničkog lučnog komada (FFQ) DN 150 mm. Izrađen od luka 90° od cijevi ∅168,3 mm, te dvije prirubnice DN 150 mm, PN 16 bar s provrtima prema EN 1092-2. Sve od materijala W.Nr.1. 4404 (AISI 316L).</t>
  </si>
  <si>
    <t>Nabava, dobava i ugradnja prirubničkog lučnog komada s osloncem (FFN) DN 150 mm. Izrađen od luka 90° od cijevi ∅168,3 mm, te dvije prirubnice DN 150 mm, PN 16 bar s provrtima prema EN 1092-2. Sve od materijala W.Nr.1. 4404 (AISI 316L).</t>
  </si>
  <si>
    <t>Nabava, dobava i ugradnja prirubničkog lučnog komada s osloncem (FFN) DN 100 mm. Izrađen od luka 90° od cijevi ∅114,3 mm, te dvije prirubnice DN 100 mm, PN 16 bar s provrtima prema EN 1092-2. Sve od materijala W.Nr.1. 4404 (AISI 316L).</t>
  </si>
  <si>
    <r>
      <t>kuglasti ventil R1</t>
    </r>
    <r>
      <rPr>
        <vertAlign val="superscript"/>
        <sz val="12"/>
        <rFont val="Arial Narrow"/>
        <family val="2"/>
      </rPr>
      <t>1/2"</t>
    </r>
    <r>
      <rPr>
        <sz val="12"/>
        <rFont val="Arial Narrow"/>
        <family val="2"/>
      </rPr>
      <t xml:space="preserve"> (za membranski spremnik)</t>
    </r>
  </si>
  <si>
    <t>m³</t>
  </si>
  <si>
    <t>m²</t>
  </si>
  <si>
    <t>Uređenje gradilišta. Urediti, održavati za dogovoren rok trajanja radova kao i uređivati gradilište i ponovno uspostavljanje terena u prijašnje stanje , sa sljedećim radovima, koji moraju biti uračunati u cijenu:
- mjesto za skladištenje i rad
- rasvjeta gradilišta
- građevinska struja, građevinska voda, građevinska otpadna voda uklj. razvod i priključni vod
- komunikacijski uređaj
- dnevni boravak i stanovanje uklj. sanitarni uređaj (prostor)
- skladišni prostor,  radionica,  magazin,  natkriveni prostor
- ograda gradnje i cijelog gradilišta,
-strojevi, uređaji
Za cijelo vrijeme gradnje prema vremenskom planu projekta.
Gradilište mora biti uređeno sukladno odredbama Zakona o zaštiti na radu sukladno elaboratu uređenja gradilišta.
Natpisna ploča sa podacima o građevini Montirati ploču s podacima o građevini, investitoru, odobrenju   za   građenje,   projektantu,   nadzoru   i izvoditeljima radova. Uklanjanje ploče po dovršetku radova ukliučeno u cijenu.</t>
  </si>
  <si>
    <r>
      <t>Čišćenje i rašćišćavanje terena na cijeloj površini ispod buduće građevine, a prije početka radova. Strojno uklanjanja šiblja, čišćenje smeća kao i ostali nespecificirani radovi. Uključen utovar, odvoz i istovar na deponiji udaljenoj do 25 km. Obračun po m</t>
    </r>
    <r>
      <rPr>
        <vertAlign val="superscript"/>
        <sz val="12"/>
        <rFont val="Arial Narrow"/>
        <family val="2"/>
      </rPr>
      <t>2</t>
    </r>
    <r>
      <rPr>
        <sz val="12"/>
        <rFont val="Arial Narrow"/>
        <family val="2"/>
      </rPr>
      <t xml:space="preserve"> obrađene površine.</t>
    </r>
  </si>
  <si>
    <t xml:space="preserve">Izrada geodetskog snimka izvedenog stanja po ovlaštenoj osobi, a nakon okončanja svih radova, s izradom elaborata za upis u zemljišne knjige, uključujući i ovjeru katastra, sve u skladu sa Zakonom o izmjeri zemljišta. Izvođač geodetskih radova dužan je dostaviti Investitoru geodetski snimak izvedenog stanja u apsolutnim koordinatama (x,y,z), ovjeren od nadležnog katastarskog ureda , u pet primjeraka (i u digitalnom obliku).
</t>
  </si>
  <si>
    <t>Pregled trase uređajima za otkrivanje instalacija uz označavanje pozicije instalacija u situacijskom i visinskom smislu, te radi otkrivanja eventualno neobilježenih instalacija.</t>
  </si>
  <si>
    <r>
      <t>Kopanje probnih šliceva na karakterističnim mjestima s ciljem traženja postojećih instalacija. Iskop se vrši ručno uz potreban oprez i uz nadzor ovlaštenog predstavnika vlasnika postojećih instalacija. Nakon označavanja instalacija po potrebi mjesto iskopa pritrpati ili osigurati u skladu s propisima zaštite na radu.  Obračun po m</t>
    </r>
    <r>
      <rPr>
        <vertAlign val="superscript"/>
        <sz val="12"/>
        <rFont val="Arial Narrow"/>
        <family val="2"/>
      </rPr>
      <t>3</t>
    </r>
    <r>
      <rPr>
        <sz val="12"/>
        <rFont val="Arial Narrow"/>
        <family val="2"/>
      </rPr>
      <t xml:space="preserve"> iskopa.</t>
    </r>
  </si>
  <si>
    <t>1.1.8.</t>
  </si>
  <si>
    <t>1.1.9.</t>
  </si>
  <si>
    <t>1.1.12.</t>
  </si>
  <si>
    <t>Nadzor ovlaštenih predstavnika javnopravnih tijela prema posebnim uvjetima iz lokacijske dozvole za vrijeme trajanja radova. Obračun po stvarno utrošenim satima. </t>
  </si>
  <si>
    <t>1.1.13.</t>
  </si>
  <si>
    <t>1.1.10.</t>
  </si>
  <si>
    <t>1.1.11.</t>
  </si>
  <si>
    <r>
      <t>Strojni iskop sloja humusa prosječne debljine 30 cm. Humus deponirati na privremenoj gradilišnoj deponiji za  ponovnu  ugradnju. Obračun je  po m</t>
    </r>
    <r>
      <rPr>
        <vertAlign val="superscript"/>
        <sz val="12"/>
        <rFont val="Arial Narrow"/>
        <family val="2"/>
      </rPr>
      <t>3</t>
    </r>
    <r>
      <rPr>
        <sz val="12"/>
        <rFont val="Arial Narrow"/>
        <family val="2"/>
      </rPr>
      <t xml:space="preserve">  iskopanog materijala u sraslom stanju.</t>
    </r>
  </si>
  <si>
    <t>dubina do 2 m’ u tlu C kategorije.</t>
  </si>
  <si>
    <t>dubina od 2 m’ do 4 m' u tlu C kategorije.</t>
  </si>
  <si>
    <r>
      <t>Ugradnja zamjenskog kamenog materijala ispod donje betonske podloge podzemnog i nadzemnog dijela crpne stanice. Drobljeni kameni materijal ugrađivati u slojevima do visine donjeg ruba donje betonske podloge crpne stanice. Sloj je prosječne debljine 50 cm. Stavka obuhvaća odgovarajuće dodatno proširenje iskopa zbog geometrije prijenosa dodatnog opterećenja po dubini. Stavka također uključuje utovar i odvoz iskopanog tla na gradilišnu deponiju, te nabavu, dovoz i ugradnju drobljenog kamenog materijala (zrna vel. 31,5-63 mm). Stavka također uključuje i planiranje dna građevne jame crpne stanice, na kote prema detaljnim nacrtima te uređenje temeljnog tla mehaničkim zbijanjem. Uređenju temeljnog tla se pristupa nakon ugradnje zamjenskog kamenog materijala, odnosno odredbi nadzornog inženjera i geomehaničara. Tlo se zbija pri optimalnoj vlažnosti, ako je moguće odmah poslije sanacije podtla. Za vrijeme radova mora biti osigurana odvodnja temeljnog tla. Prije zbijanja treba izravnati površinu tla. Zbijanje se obavlja odgovarajućim sredstvima za zbijanje. Tražena zbijenost po standardnom Proctorovom postupku iznosi 98%, odnosno modul stišljivosti mjeren kružnom pločom promjera 30 cm iznosi Ms = 80 MN/m</t>
    </r>
    <r>
      <rPr>
        <vertAlign val="superscript"/>
        <sz val="12"/>
        <rFont val="Arial Narrow"/>
        <family val="2"/>
      </rPr>
      <t>2</t>
    </r>
    <r>
      <rPr>
        <sz val="12"/>
        <rFont val="Arial Narrow"/>
        <family val="2"/>
      </rPr>
      <t>. Obračun po m</t>
    </r>
    <r>
      <rPr>
        <vertAlign val="superscript"/>
        <sz val="12"/>
        <rFont val="Arial Narrow"/>
        <family val="2"/>
      </rPr>
      <t>2</t>
    </r>
    <r>
      <rPr>
        <sz val="12"/>
        <rFont val="Arial Narrow"/>
        <family val="2"/>
      </rPr>
      <t xml:space="preserve"> stvarno saniranog i zbijenog temeljnog tla.</t>
    </r>
  </si>
  <si>
    <t>Privremena regulacija prometa na lokalnim prometnicama na mjestima prekopa, bušenja i na mjestima gdje se izvode komore i slično. Sve radove vezane za regulaciju prometa potrebno je zatražiti od pravne osobe koja održava nerazvrstane ceste. Stavka obuhvaća izradu elaborata privremene regulacije u skladu s uvjetima nadležne pravne osobe, nabavu i postavu sve potrebne horizontalne i vertikalne signalizacije, te vršenje regulacije prometa za vrijeme izvođenja radova. Obračun se vrši prema stvarno izvršenim radovima.</t>
  </si>
  <si>
    <t>1.1.14.</t>
  </si>
  <si>
    <r>
      <t>Raskapanje asfaltnog zastora debljine do 15 cm na mjestu projektiranog cjevovoda, te odbacivanje materijala na stranu rova. Obračun prema m</t>
    </r>
    <r>
      <rPr>
        <vertAlign val="superscript"/>
        <sz val="12"/>
        <rFont val="Arial Narrow"/>
        <family val="2"/>
      </rPr>
      <t>2</t>
    </r>
    <r>
      <rPr>
        <sz val="12"/>
        <rFont val="Arial Narrow"/>
        <family val="2"/>
      </rPr>
      <t xml:space="preserve"> stvarno raskopanog asfaltnog zastora.</t>
    </r>
  </si>
  <si>
    <r>
      <t>Raskapanje podloge ispod asfaltnog zastora debljine do 40 cm na mjestu projektiranog cjevovoda uz odbacivanje materijala uz rov. Obračun prema m</t>
    </r>
    <r>
      <rPr>
        <vertAlign val="superscript"/>
        <sz val="12"/>
        <rFont val="Arial Narrow"/>
        <family val="2"/>
      </rPr>
      <t>2</t>
    </r>
    <r>
      <rPr>
        <sz val="12"/>
        <rFont val="Arial Narrow"/>
        <family val="2"/>
      </rPr>
      <t xml:space="preserve"> stvarno raskopane podloge.</t>
    </r>
  </si>
  <si>
    <t>Strojno rezanje asfaltnog zastora na mjestu projektirane zasunske komore ZK1 sa označivanjem linije rezanja. Obračun prema m' stvarno izrezanog asfaltnog zastora.</t>
  </si>
  <si>
    <r>
      <t>m</t>
    </r>
    <r>
      <rPr>
        <i/>
        <vertAlign val="superscript"/>
        <sz val="11"/>
        <rFont val="Arial Narrow"/>
        <family val="2"/>
      </rPr>
      <t>2</t>
    </r>
  </si>
  <si>
    <t>dubina do 2 m’ za komoru unutrašnjih dimenzija 1,6 x 2,65  m’ - 1 kom</t>
  </si>
  <si>
    <t>dubina od 2 m’ do 4 m' za komoru unutrašnjih dimenzija 1,6 x 2,65  m’ - 1 kom</t>
  </si>
  <si>
    <r>
      <t>m</t>
    </r>
    <r>
      <rPr>
        <i/>
        <vertAlign val="superscript"/>
        <sz val="11"/>
        <rFont val="Arial Narrow"/>
        <family val="2"/>
      </rPr>
      <t>3</t>
    </r>
  </si>
  <si>
    <r>
      <t>Iskop rova na mjestu projektiranih priključnih cjevovoda širine 205 cm i dubine do 2,0 m' u tlu  C kategorije.  Iskopani materijal odbacivati na jednu stranu rova, ali tako da se osigura nesmetana doprema i spuštanje cijevi u rov. Potrebno je ostaviti slobodnu bankinu uz rov širine 0,50 m. Radovi moraju teći u potpunoj koordinaciji s montažom cijevi. Stavka uključuje i ispumpavanje vode iz rova uslijed oborina i procjednih voda muljnom crpkom min. kapaciteta 5 l/s. Obračun prema m</t>
    </r>
    <r>
      <rPr>
        <vertAlign val="superscript"/>
        <sz val="12"/>
        <rFont val="Arial Narrow"/>
        <family val="2"/>
      </rPr>
      <t>3</t>
    </r>
    <r>
      <rPr>
        <sz val="12"/>
        <rFont val="Arial Narrow"/>
        <family val="2"/>
      </rPr>
      <t xml:space="preserve"> stvarno iskopanog materijala u sraslom stanju. </t>
    </r>
  </si>
  <si>
    <r>
      <t>Strojni kaskadni široki iskop u tlu C kategorije za podzemni dio crpne stanice s odlaganjem zemlje na deponiju na gradilištu. Nagib plohe pokosa 60° od horizontalne plohe. Dimenzija jame može se povećati ili smanjiti ukoliko to zahtjeva i omogućuje stanje na terenu. Stavka uključuje sve potrebne radove, strojeve i materijal. Stavka uključuje i ispumpavanje vode iz jame uslijed oborina i procjednih voda muljnom crpkom min. kapaciteta 5 l/s. U jediničnu cijenu je uključeno i izbacivanje zemlje uslijed urušavanja. Obračun po m</t>
    </r>
    <r>
      <rPr>
        <vertAlign val="superscript"/>
        <sz val="12"/>
        <rFont val="Arial Narrow"/>
        <family val="2"/>
      </rPr>
      <t>3</t>
    </r>
    <r>
      <rPr>
        <sz val="12"/>
        <rFont val="Arial Narrow"/>
        <family val="2"/>
      </rPr>
      <t xml:space="preserve"> stvarno iskopanog materijala u sraslom stanju. U cijenu uključiti i ručnu doradu iskopa.</t>
    </r>
  </si>
  <si>
    <r>
      <t>Strojni iskop u tlu C kategorije na mjestu izgradnje zasunske komore s odlaganjem zemlje na deponiju na gradilištu. Iskop se vrši s vertikalnim odsjecanjem stranica i dna, ovisno o opremljenosti i tehnologiji rada izvođača radova. Dimenzija jame može se povećati ili smanjiti ukoliko to zahtjeva i omogućuje stanje na terenu. Stavka uključuje sve potrebne radove, strojeve i materijal. Stavka uključuje i ispumpavanje vode iz rova uslijed oborina i procjednih voda muljnom crpkom min. kapaciteta 5 l/s. U jediničnu cijenu je uključeno i izbacivanje zemlje uslijed urušavanja. Obračun po m</t>
    </r>
    <r>
      <rPr>
        <vertAlign val="superscript"/>
        <sz val="12"/>
        <rFont val="Arial Narrow"/>
        <family val="2"/>
      </rPr>
      <t>3</t>
    </r>
    <r>
      <rPr>
        <sz val="12"/>
        <rFont val="Arial Narrow"/>
        <family val="2"/>
      </rPr>
      <t xml:space="preserve"> stvarno iskopanog materijala u sraslom stanju.</t>
    </r>
  </si>
  <si>
    <t>Iskop proširenja i produbljenja rova pri betoniranju uporišta cjevovoda na mjestima lomova trase a sve u tlu C kategorije. Obračun prema stvarno izvedenim radovima.</t>
  </si>
  <si>
    <t>1.2.11.1.</t>
  </si>
  <si>
    <r>
      <t>Planiranje dna iskopanog rova (nivelete) prema projektiranim nagibima iz uzdužnog profila s točnošću ± 2 cm te uređenje temeljnog tla zbog osiguranja potrebnog nalijeganja cijevi. Za vrijeme radova mora biti osigurana odvodnja temeljnog tla. Tražena zbijenost po standardnom Proctorovom postupku iznosi 98%, odnosno modul stišljivosti mjeren metodom kružne ploče prema HRN U.B1.046 iznosi minimalno Ms = 80 MN/m2. Uključeno  i ishođenje atesta. Obračun po m</t>
    </r>
    <r>
      <rPr>
        <vertAlign val="superscript"/>
        <sz val="12"/>
        <rFont val="Arial Narrow"/>
        <family val="2"/>
      </rPr>
      <t>2</t>
    </r>
    <r>
      <rPr>
        <sz val="12"/>
        <rFont val="Arial Narrow"/>
        <family val="2"/>
      </rPr>
      <t xml:space="preserve"> stvarno uređenog i ispitanog temeljnog tla rova.</t>
    </r>
  </si>
  <si>
    <r>
      <t>Nasipavanje i razastiranje tamponskog sloja šljunka ispod donje betonske podloge podzemnog dijela crpne stanice u sloju debljine 40 cm uključivo i ispod donje betonske podloge sabirne jame. Uračunati nabavu i dovoz šljunka od deponija do mjesta ugradbe. Stavka uključuje i zbijanje tampona do 80 MN/m</t>
    </r>
    <r>
      <rPr>
        <vertAlign val="superscript"/>
        <sz val="12"/>
        <rFont val="Arial Narrow"/>
        <family val="2"/>
      </rPr>
      <t>2</t>
    </r>
    <r>
      <rPr>
        <sz val="12"/>
        <rFont val="Arial Narrow"/>
        <family val="2"/>
      </rPr>
      <t>. Obračun se vrši po m</t>
    </r>
    <r>
      <rPr>
        <vertAlign val="superscript"/>
        <sz val="12"/>
        <rFont val="Arial Narrow"/>
        <family val="2"/>
      </rPr>
      <t>3</t>
    </r>
    <r>
      <rPr>
        <sz val="12"/>
        <rFont val="Arial Narrow"/>
        <family val="2"/>
      </rPr>
      <t xml:space="preserve"> ugrađenog materijala. </t>
    </r>
  </si>
  <si>
    <t>Iskolčenje svih elemenata crpne stanice, priključnih cjevovoda, zasunske komore ZK1 i ograde prema geodetskom projektu i građevnoj dozvoli, sa svim pratećim dijelovima i elementima što obuhvaća sva geodetska mjerenja kojima se podaci s projekta prenose na teren, osiguranje osi, iskolčenje, profiliranje, obnavljanje i održavanje iskolčenih oznaka na terenu za sve vrijeme građenja, te izrada elaborata iskolčenja po ovlaštenoj osobi u skladu sa važećim Pravilnicima i Zakonu o gradnji (N.N. br. 153/13 i N.N. br. 20/17 ).</t>
  </si>
  <si>
    <r>
      <t>Nabava, dobava, razastiranje, planiranje i nabijanje mješavine kamenog i zemljanog materijala (cakumpak) na površini unutar buduće ograde oko crpne stanice u slojevima debljine 30-50 cm do visine na kojoj će se navažati i razrastirati sloj humusa od 30 cm i elementi donjeg ustroja platoa i pristupnog puta. Obračun po m</t>
    </r>
    <r>
      <rPr>
        <vertAlign val="superscript"/>
        <sz val="12"/>
        <rFont val="Arial Narrow"/>
        <family val="2"/>
      </rPr>
      <t>2</t>
    </r>
    <r>
      <rPr>
        <sz val="12"/>
        <rFont val="Arial Narrow"/>
        <family val="2"/>
      </rPr>
      <t xml:space="preserve"> nasipane površine.</t>
    </r>
  </si>
  <si>
    <r>
      <t>Zatrpavanje građevne jame oko zasunske komore zamjenskim kamenim materijalom nakon polaganja cijevi i pijeska oko cijevi, sa nabijanjem materijala u slojevima od 30-50 cm do potrebne zbijenosti od minimalno 30 MN/m</t>
    </r>
    <r>
      <rPr>
        <vertAlign val="superscript"/>
        <sz val="12"/>
        <rFont val="Arial Narrow"/>
        <family val="2"/>
      </rPr>
      <t>2</t>
    </r>
    <r>
      <rPr>
        <sz val="12"/>
        <rFont val="Arial Narrow"/>
        <family val="2"/>
      </rPr>
      <t>. Uračunati nabavu, te dovoz materijala od gradske deponije do mjesta ugradbe. Obračun se vrši po m</t>
    </r>
    <r>
      <rPr>
        <vertAlign val="superscript"/>
        <sz val="12"/>
        <rFont val="Arial Narrow"/>
        <family val="2"/>
      </rPr>
      <t>3</t>
    </r>
    <r>
      <rPr>
        <sz val="12"/>
        <rFont val="Arial Narrow"/>
        <family val="2"/>
      </rPr>
      <t xml:space="preserve"> ugrađenog materijala.</t>
    </r>
  </si>
  <si>
    <r>
      <t>Nabava, prijevoz i ugradnja pijeska, granulacije 0-4 mm. Pijesak se ugrađuje kao posteljica, na isplanirano dno rova ispod cijevi u sloju debljine 10 cm prema HRN EN 805 i DVGW W 400-2. Stavka obuhvaća i izradu jamica na mjestima montažnih spojeva. Tražena zbijenost po standardnom Proctorovom postupku iznosi 98%, odnosno modul stišljivosti mjeren kružnom pločom promjera 30 cm iznosi minimalno Ms = 25 MN/m2. Obračun se vrši po m</t>
    </r>
    <r>
      <rPr>
        <vertAlign val="superscript"/>
        <sz val="12"/>
        <rFont val="Arial Narrow"/>
        <family val="2"/>
      </rPr>
      <t>3</t>
    </r>
    <r>
      <rPr>
        <sz val="12"/>
        <rFont val="Arial Narrow"/>
        <family val="2"/>
      </rPr>
      <t xml:space="preserve"> ugrađenog i ispitanog pijeska u rov  u zbijenom stanju.</t>
    </r>
  </si>
  <si>
    <t xml:space="preserve">Zatrpavanje rova nakon polaganja cjevovoda slojem pijeska granulacije 0-4 mm, debljine sloja 30 cm iznad tjemena cijevi. Zatrpavanje se vrši ručno, i obavezno prema HRN EN 805 i DVGW W 400-2. Stavka obuhvača nabavu, dovoz, rasipanje i nabijanje. Pijesak je potrebno sabiti lakim nabijačima da se ne ošteti cijev. Nabijeni pijesak mora biti kompaktan. Ugrađeni materijal mora biti prema normi HRN EN 13242 i 13285, a nosivost izvedenog sloja prema HRN EN 13286 - 47. Stavka uključuje i ispitivanje modula stišljivosti metodom kružne ploče prema HRN U.B1.046 i shođenje atesta. Podrazumjeva i nabavu i dobavu pijeska od gradilišnog deponija do mjesta ugradbe. Obračun po m3 ugrađenog materijala. </t>
  </si>
  <si>
    <r>
      <t>Oblaganje zelenih površina humusom u debljini sloja od cca 30 cm oko zasunske komore. Ova stavka obuhvaća: doprema humusa sa gradilišne deponije, razastiranje humusa, planiranje prema datim padovima, zatravljivanje uređenih površina. Obračun prema m</t>
    </r>
    <r>
      <rPr>
        <vertAlign val="superscript"/>
        <sz val="12"/>
        <rFont val="Arial Narrow"/>
        <family val="2"/>
      </rPr>
      <t>2</t>
    </r>
    <r>
      <rPr>
        <sz val="12"/>
        <rFont val="Arial Narrow"/>
        <family val="2"/>
      </rPr>
      <t xml:space="preserve"> humusirane i zatravljene površine.</t>
    </r>
  </si>
  <si>
    <r>
      <t>Zatrpavanje postojećeg otvorenog kanala materijalom iz iskopa nakon što se postave betonske cijevi propusta i izvede revizijsko okno na mjestu spoja na postojeći propust ispod prometnice. Stavka uključuje dopremu materijala sa gradilišne deponije, nasipavanje i razastiranje. Obračun po m</t>
    </r>
    <r>
      <rPr>
        <vertAlign val="superscript"/>
        <sz val="12"/>
        <rFont val="Arial Narrow"/>
        <family val="2"/>
      </rPr>
      <t>2</t>
    </r>
    <r>
      <rPr>
        <sz val="12"/>
        <rFont val="Arial Narrow"/>
        <family val="2"/>
      </rPr>
      <t xml:space="preserve"> površine.</t>
    </r>
  </si>
  <si>
    <r>
      <t>izrada pokosa nasipa sa vanjske strane ograde zemljanim materijalom iz iskopa uključivo i navažanje humusa u debljini od cca 30 cm, te zatravljenje površina. Stavka obuhvaća dopremu potrebnog materijala sa gradilišne deponije. Obračun po m</t>
    </r>
    <r>
      <rPr>
        <vertAlign val="superscript"/>
        <sz val="12"/>
        <rFont val="Arial Narrow"/>
        <family val="2"/>
      </rPr>
      <t>2</t>
    </r>
    <r>
      <rPr>
        <sz val="12"/>
        <rFont val="Arial Narrow"/>
        <family val="2"/>
      </rPr>
      <t xml:space="preserve"> površine.</t>
    </r>
  </si>
  <si>
    <r>
      <t>Oblaganje zelenih površina humusom u debljini sloja od cca 30 cm s unutarnje strane ograde. Ova stavka obuhvaća: doprema humusa sa gradilišne deponije, razastiranje humusa, planiranje prema datim padovima, zatravljivanje uređenih površina. Obračun prema m</t>
    </r>
    <r>
      <rPr>
        <vertAlign val="superscript"/>
        <sz val="12"/>
        <rFont val="Arial Narrow"/>
        <family val="2"/>
      </rPr>
      <t>2</t>
    </r>
    <r>
      <rPr>
        <sz val="12"/>
        <rFont val="Arial Narrow"/>
        <family val="2"/>
      </rPr>
      <t xml:space="preserve"> humusirane i zatravljene površine.</t>
    </r>
  </si>
  <si>
    <t>Održavanje ceste za vrijeme izvođenja radova. Stavka obuhvaća sav potreban materijal i rad. Zatrpavanje rova cakumpakom, uz nabijanje kako bi se mogao odvijati promet, te skidanje završnog sloja i odvoz na deponiju prije asfaltiranja i izrade betonske podloge. Potrebno je predvidjeti nadvišenje ugrađenog materijala od cca 10 cm u odnosu na okolni kolnik kako ne bi nastale rupe uslijed ispiranja i raznošenja materijala iz rova. U slučaju potrebe potrebno je dosipati materijal. Sve prema OTU i uvjetima gradskog upravnog poduzeća nadležnog za ceste Stavka se odnosi na rov projektiranog cjevovoda.</t>
  </si>
  <si>
    <t>Kontrola zbijenosti kamene podloge na koju dolazi asfaltni zastor. Izvodi se posebnom opremom i od ovlaštene ustanove. Izvođač ujedno osigurava prikladno teretno vozilo (kamion) opterećen kamenim materijalom. Stavka obuhvaća i izradu pripadnih atesta. Kontrola zbijenosti provesti će se na mjestima koja odredi nadzorni  inženjer gradilišta, sa zbijenošću prema tehničkim propisima. Obračun po provedenoj kontroli zbijenosti.</t>
  </si>
  <si>
    <t>Sanacija prometnih površina na mjestu izgradnje zasunske komore. Sanacija prometnih površina sastoji se od toga da se na nabijenu šljunčanu podlogu debljine 20 cm izvede betonska podloga od betona C 16/20 u sloju debljine 20 cm. Na ovo se polaže habajući asfalt u sloju debljine 5 cm. Stavka uključuje sve potrebne radove, transporte i materijale. Šljunčana podloga mora imati zbijenost od Me = 80 MPa. Stavka također uključuje i sanaciju svih oštećenih i uklonjenih rubnjaka, kanalica i stupića. Sve prema uvjetima gradskog upravnog tijela nadležnog za ceste.</t>
  </si>
  <si>
    <t>1.2.28.1.</t>
  </si>
  <si>
    <t>Bušenje sa istovremenim utiskivanjem čelične zaštitne cijevi Ø323,9x16mm, ukupne duljine L = 7,00 m u tlu C kategorije za prolaz projektiranog priključnog dovodnog cjevovoda ispod prometnice. Zaštitna cijev se utiskuje u segmentima. U stavku je uključen dovoz mehanizacije i opreme, montaža i demontaža stroja. Prije početka izvedbe bušenja potrebno je izvesti ulaznu jamu (koja je uračunata u ovu stavku) a istu je potrebno razuprijeti, da ne dođe do urušavanja. Nakon završetka radova ulaznu jamu potrebno je zatrpati, te radnu površinu dovesti u prvobitno stanje. Stavka obuhvaća spuštanje cijevi u ulaznu jamu. Potrebno je uračunati osiguranje bočnih strana jame za bušenje. Cijeli postupak utiskivanja zaštitnih čeličnih cijevi za projektirani priključni dovodni cjevovod potrebno je ponoviti i za projektirani priključni tlačni cjevovod. Bušenje se vrši sa strane zasunske komore.</t>
  </si>
  <si>
    <r>
      <t>Nabava, dobava materijala te betoniranje donje betonske podloge nadzemnog dijela crpne stanice debljine 10 cm prema nacrtima, beton - pumpani - C16/20. Betonsku podlogu lagano armirati. Betoniranje se vrši na tampon sloj nabijenog šljunka. Stavka uključuje betoniranje i obodnog zuba poprečnog presjeka 60x100 cm. Gornju površinu zagladiti radi izvedbe hidroizolacije. U cijenu uključiti sve potrebne transporte, prijenose kao i sav materijal. Obračun po m</t>
    </r>
    <r>
      <rPr>
        <vertAlign val="superscript"/>
        <sz val="12"/>
        <rFont val="Arial Narrow"/>
        <family val="2"/>
      </rPr>
      <t>3</t>
    </r>
    <r>
      <rPr>
        <sz val="12"/>
        <rFont val="Arial Narrow"/>
        <family val="2"/>
      </rPr>
      <t xml:space="preserve"> ugrađenog betona.</t>
    </r>
  </si>
  <si>
    <t>Nabava, dobava materijala te betoniranje kose krovne ploče debljine 20 cm i krovnih konzola debljine 15 cm, beton - pumpani - C25/30. U cijenu uključiti sve potrebne transporte, prijenose kao i sav materijal. Obračun po m3 ugrađenog betona.</t>
  </si>
  <si>
    <t>Izrada prodora cijevi od nodularnog lijeva kroz zid. Postavljanje i fiksiranje cijevi od nodularnog lijeva sa uzidnom prirubnicom, na prolazu kroz zid podzemnog dijela crpne stanice. Pri postavljanju osigurati da ne dođe do kontakta između cijevi i armature zidova. U stavku uključen sav potreban rad i materijal potreban za ugradbu. Prema detaljima i dimenzijama iz projektne dokumentacije.</t>
  </si>
  <si>
    <r>
      <t>Nabava, dobava materijala te betoniranje armiranobetonskih podesta koja služe kao postolja za vertikalne crpke, membranski spremnik i elektroormare, beton C16/20. Gornja površina mora biti fino zaglađena. U cijenu uključiti sve potrebne transporte, prijenose kao i sav materijal. Obračun po m</t>
    </r>
    <r>
      <rPr>
        <vertAlign val="superscript"/>
        <sz val="12"/>
        <rFont val="Arial Narrow"/>
        <family val="2"/>
      </rPr>
      <t>3</t>
    </r>
    <r>
      <rPr>
        <sz val="12"/>
        <rFont val="Arial Narrow"/>
        <family val="2"/>
      </rPr>
      <t xml:space="preserve"> ugrađenog betona.</t>
    </r>
  </si>
  <si>
    <r>
      <t>Dodatna obrada ploha betonskih površina. Krpanje, brušenje i dodatna obrada ploha od betona nakon skidanja oplate. Uključivo ručno i strojno brušenje neravnina i curaka betona na spoju oplate, te zapunjavanje pukotina i rupa cem. mortom 1:1. Radna skela u cijeni. Troškovnikom je predviđena obrada svih površina vidljivog betona kao priprema za soboslikarske radove. Izvesti isključivo po pregledu površina sa nadzornim inženjerom. Stavka se odnosi na vidljive površine zidova i podova crpne stanice i zasunske komore. Obračun po m</t>
    </r>
    <r>
      <rPr>
        <vertAlign val="superscript"/>
        <sz val="12"/>
        <rFont val="Arial Narrow"/>
        <family val="2"/>
      </rPr>
      <t>2</t>
    </r>
    <r>
      <rPr>
        <sz val="12"/>
        <rFont val="Arial Narrow"/>
        <family val="2"/>
      </rPr>
      <t xml:space="preserve"> stvarno izvedenih količina.</t>
    </r>
  </si>
  <si>
    <r>
      <t>Nabava, dobava i ugradnja brtvene trake za brtvljenje spoja temeljne ploče i obodnih zidova podzemnog dijela crpne stanice. U cijenu uključiti sve potrebne transporte, prijenose kao i sav materijal. Obračun po m</t>
    </r>
    <r>
      <rPr>
        <vertAlign val="superscript"/>
        <sz val="12"/>
        <rFont val="Arial Narrow"/>
        <family val="2"/>
      </rPr>
      <t>1</t>
    </r>
    <r>
      <rPr>
        <sz val="12"/>
        <rFont val="Arial Narrow"/>
        <family val="2"/>
      </rPr>
      <t xml:space="preserve"> ugrađene brtvene trake.</t>
    </r>
  </si>
  <si>
    <t>Nabava, ispravljanje, čišćenje i savijanje, doprema na gradilište, postavljanje i vezivanje armature. Promjer uzdužnih i poprečnih šipki, te njihov razmak prema specifikacijama i nacrtima u dokumentaciji. Armaturne šipke kvalitete B500B, a armaturne mreže kvalitete B500A. Količine su procijenjene. Obračun po kg.</t>
  </si>
  <si>
    <r>
      <t>Gletanje stropa crpne stanice preko 3 m sa svim predradnjama na podlozi od betona. U cijenu uključiti dobavu, dopremu, izradu prijenos i prijevoz svog potrebnog materijala. Obračun po m</t>
    </r>
    <r>
      <rPr>
        <vertAlign val="superscript"/>
        <sz val="12"/>
        <rFont val="Arial Narrow"/>
        <family val="2"/>
      </rPr>
      <t>2</t>
    </r>
    <r>
      <rPr>
        <sz val="12"/>
        <rFont val="Arial Narrow"/>
        <family val="2"/>
      </rPr>
      <t>.</t>
    </r>
  </si>
  <si>
    <t>sokl visine 15cm</t>
  </si>
  <si>
    <t>2.6.1.3.</t>
  </si>
  <si>
    <r>
      <t>Iskop za temelje ograde. Iskop u materijalu C kategorije za temelje ograde poprečnog presjeka 30x120 cm. Razastiranje i planiranje iskopanog materijala na parceli. Obračun po m</t>
    </r>
    <r>
      <rPr>
        <vertAlign val="superscript"/>
        <sz val="12"/>
        <rFont val="Arial Narrow"/>
        <family val="2"/>
      </rPr>
      <t>3</t>
    </r>
    <r>
      <rPr>
        <sz val="12"/>
        <rFont val="Arial Narrow"/>
        <family val="2"/>
      </rPr>
      <t xml:space="preserve"> stvarno iskopanog površinskog sloja u sraslom stanju.</t>
    </r>
  </si>
  <si>
    <r>
      <t>Betoniranje betonskih temelja dimenzija 30x120 cm, betonom C 25/30 s dodatkom protiv smrzavanja. Obračun po m</t>
    </r>
    <r>
      <rPr>
        <vertAlign val="superscript"/>
        <sz val="12"/>
        <rFont val="Arial Narrow"/>
        <family val="2"/>
      </rPr>
      <t>3</t>
    </r>
    <r>
      <rPr>
        <sz val="12"/>
        <rFont val="Arial Narrow"/>
        <family val="2"/>
      </rPr>
      <t>.</t>
    </r>
  </si>
  <si>
    <t>Nabava, doprema i ugradnja panelne ograde. Visina panela iznosi 1600mm, razmak stupova je prema nacrtu panelne ograde. Otvor oka panela iznosi 50x200mm, te 50x100mm na ojačanom dijelu. Žica je pocinčana i plastificirana sa slojem PVC-a od min. 120 mikrona. Promjer vodoravnih žica iznosi 5,0mm, a okomitih 4,0mm. Stup je H poprečnog presjeka dimenzije 70x44mm, a visine 2275mm sve prema nacrtu. Stupovi su pocinčani u skladu s normom Euro 10346 i plastificirani (min. 120 mikrona), te se postavljaju na osnom razmaku prema nacrtu. Stupovi se ugrađuju u rupe minimalnog promjera 110mm i minimalne dubine 450mm. Paneli se postavljaju bočno na stupove pomoću metalnih spojnica od kojih se minimalno jedna po stupu učvršćuje sigurnosnim vijkom M6x50mm od nehrđajućeg čelika sa samopucajućom glavom. Boja ograde je zelena RAL 6005. Obračun po m1 montirane ograde. NAPOMENA: Ograda se izvodi prema priloženim nacrtima.</t>
  </si>
  <si>
    <t>2.9.5.</t>
  </si>
  <si>
    <t>Nabava, dobava i ugradnja kompleta za motoriziranu kliznu ogradu. Komplet odnosno set se sastoji od seta za kliznu ogradu do 800 kg, motora sa integriranom centralom - upravljanjem, jednom paru sigurnosnih senzora - fotočelija, jenom komadu signalne lampe LED 230V, jednom komadu prijemnika signala 433,92 mHz, jednom komadu dvokanalnog daljinskog upravljača 433,92 mHz i zupčaste letve duljine od 6,0 m. Obračun po kompletu.</t>
  </si>
  <si>
    <r>
      <t>Nabava, dobava materijala, te izrada i montaža samonosivih kliznih vrata dimenzije 4500 x 1600 mm sa ugrađenim jednokrilnim zaokretnim vratima za pješački ulaz dimenzije 1000 x 1600 mm sa kvakom i cilindar bravom sve prema nacrtima. Samonosiva klizna vrata sastoje se od okvira izrađenog od čeličnih hladno dogotovljenih kvadratnih profila 60 x 60 x 4,0 mm. Unutar okvira predviđena je ispuna sa okomitim pravokutnim šipkama dimenzije 40 x 20 mm na međusobnom svijetlom razmaku od 110 mm. Također, za stabilizaciju i ukrućenje kliznih vrata predviđeni su stupovi od čeličnih hladno dogotovljenih kvadratnih profila 80 x 80 x 4,0 mm. Samonosiva klizna vrata predviđena su sa ugrađenim jednokrilnim zaokretnim vratima za pješački ulaz koja se sastoje od okvira izrađenog od čeličnih hladno dogotovljenih kvadratnih profila 60 x 60 x 4,0 mm. Unutar okvira vrata za pješački ulaz predviđena je ispuna sa okomitim pravokutnim šipkama dimenzije 40 x 20 mm na međusobnom svijetlom razmaku od 110 mm. Vrata su opremljena kvakom i cilindar bravom. Po vrhu okvira samonosivih kliznih vrata predviđena je varena šiljasta letva s ciljem sprečavanja penjanja. Također, vrata su opremljena i sa samonosivom šinom i dva para klizaća. Pričvršćenje stupova ograde na novi temelj izvesti preko čeličnih pločica koje su zavarene za stupove. Uključivo i vijci M12 sa podložnim pločicama. Sve elemente samonosivih kliznih vrata izvesti iz pocinčanog čelika kvalitete S235. Pocinčani čelik (min 275 g/m</t>
    </r>
    <r>
      <rPr>
        <vertAlign val="superscript"/>
        <sz val="12"/>
        <rFont val="Arial Narrow"/>
        <family val="2"/>
      </rPr>
      <t>2</t>
    </r>
    <r>
      <rPr>
        <sz val="12"/>
        <rFont val="Arial Narrow"/>
        <family val="2"/>
      </rPr>
      <t>) zaštićen epoksi bojom i plastificiran poliesterom minimalne debljine oba sloja 120 mikrona, zelene boje (RAL 6005). Stavka uključuje sve potrebne radnje, dodatne materijale i radove uključivo i bušenje rupa za vijke. Ogradu izvesti prema nacrtima. Obračun po kompletu izvedene ograde.</t>
    </r>
  </si>
  <si>
    <t>Nabava, dobava i montaža cijevi od nodularnog lijeva za pitku vodu s TYTON  kolčakom radni tlak PN 16 bara, prema HRN EN 545 s unutarnjom oblogom od cementnog morta i vanjskom antikorozivnom zaštitom od cink-aluminija (85% Zn – 15% Al) u sloju s minimalnom masom od 400 g/m2 s pokrivnim slojem od epoxy  (tj. vanjska antikorozivna zaštita za uvjete polaganja u tlo pH ³ 6 i otpornost tla na koroziju 500 Wcm i više), sve prema HRN EN 545. Cijevi se isporučuju u duljini od 6 m'. U isporuku uključen potreban brtveni materijal. Sve cijevi do ugradnje moraju biti zatvorene zaštitnim poklopcem. U cijenu uključen istovar duž rova, spuštanje u rov i montaža.</t>
  </si>
  <si>
    <t>Nabava, doprema i montaža fazonskih komada od nodularnog lijeva (ductile) GGG 40 prema ISO 2531, tj.HRN EN 545 za nazivni tlak PN 16 bara. Svi fazonski komadi trebaju imati antikorozivnu zaštitu iznutra i izvana epoxy (unutarnja: EP prah prema HRN EN 14901, vanjska: EP prah prema HRN EN 14901 i prema RAL-GZ 662, odnosno plastifikacija u debljini min 250 mikrona). Fazonski komadi moraju imati: naglavak s utičnim spojem tip TYTON prema HRN EN 545 sa brtvom od EPDM, prirubnice PN 16 za spoj po HRN EN 1092-2, gumena brtva s prokronskim prstenom za pitku vodu, za radni tlak od 16 bara, prema HRN EN 1514-1. Obavezno stezanje s moment ključem prema preporuci proizvođača. Prokronski vijak odgovarajućih dimenzija po HRN EN ISO 4016 s maticom po HRN EN ISO 4034 s podloškom. U cijenu uključiti pregled prije ugradnje, bojenje, te sav brtveni i spojni materijal i raznošenje fazonskih komada duž rova na prosječnu udaljenost 50 m. Obračun po ugrađenom komadu.</t>
  </si>
  <si>
    <t>FF  DN 150 mm, L = 70 cm, sa uzidnom prirubnicom</t>
  </si>
  <si>
    <t>3.1.3.5.</t>
  </si>
  <si>
    <t>Nabava, dobava i montaža EV zasuna. Uračunata teleskopska ugradbena garnitura s uličnom kapom kao i sav brtveni i spojni materijal. Kućište zasuna od nodularnog lijeva GGG 40, prema HRN EN 1563, u cijelosti zaštićeno protiv korozije slojem epoksidne smole min. debljine 250 mikrona prema HRN EN 14901. Dimenzije zasuna prema HRN EN 558. Boja obvezno RAL-GZ 662. Vođenje vretena u tri točke s dvije vodilice klina iz umjetnog materijala, što smanjuje moment otvaranja i zatvaranja zasuna, Vreteno iz nehrđajućeg čelika St. 1.4021, izrađeno valjanjem.</t>
  </si>
  <si>
    <t>O – brtve vretena obostrano uležištene u nehrđajući materijal, tako da protupovratna brtva omogućava izmjenu O – brtvi pod tlakom. Zaporni klin od GGG 40, potpuno vulkaniziran iznutra i izvana, s otvorom za drenažu. Brtva kućišta u utoru poklopca dodatno osigurana od izvlačenja otvorom kroz koje prolaze vijci. Vijci kućišta upušteni i potpuno zaštićeni protiv korozije voskom. Armature moraju biti ispitane i usuglašene s normom HRN EN 1074 kao i HRN EN 12266. Tvorničko jamstvo minimalno 5 godina.</t>
  </si>
  <si>
    <t>-  prirubnice PN 10/16 za spoj po HRN EN 1092-2 i HRN EN 1333</t>
  </si>
  <si>
    <t>- gumena brtva s prokronskim prstenom za pitku vodu, za radni tlak 10 do 40 bara, prema HRN EN 681 i HRN EN 1514. Obavezno stezanje s moment ključem prema preporuci proizvođača.</t>
  </si>
  <si>
    <t>- prokronski vijak odgovarajućih dimenzija po HRN EN ISO 4016 sa maticom po HRN EN ISO 4034 s podloškom.</t>
  </si>
  <si>
    <t>U cijenu uključiti raznošenje zasuna duž rova na prosječnu udaljenost 50 m kao i pregled prije ugradnje, bojenje, te sav brtveni i spojni materijal.</t>
  </si>
  <si>
    <t>EV zasun DN 150 mm s ručnim kolom, PN 16 bara</t>
  </si>
  <si>
    <t>EV zasun DN 150 mm s ugradbenom teleskopskom garniturom, PN 16 bara</t>
  </si>
  <si>
    <t>EV zasun DN 100 mm s ugradbenom teleskopskom garniturom, PN 16 bara</t>
  </si>
  <si>
    <t>EV zasun DN 80 mm sa ručnim kolom, PN 16 bara</t>
  </si>
  <si>
    <t>Nabava, dobava i montaža spojnice s prirubnicom kao prijelazni komad PE-HD cijevi na fazonske komade ( "sistem 2000" Nr.0400). Uračunat sav brtveni i spojni materijal. Prirubnica izrađena od GGG 40, s Epoksidnom zaštitom min. debljine od 250 μm. Usnata i plosnata brtva od elastomera, tvornički ugrađena, prsten za potezno osiguranje od izvlačenja izrađen od mesinga   (Ms 58), sa steznom površinom nazubljenom zupcima koji su postavljeni u suprotnim smjerovima, što spriječava zarezno djelovanje na PVC cijevi i ne stvara inicijalne zareze i oštečenja cijevi, a ujedno osigurava apsolutno siguran spoj od izvlačenja, nazivni tlak PN 16 bara, a prirubnica prema normi EN 109-2. Obračun po ugrađenom komadu. Gumena brtva s prokronskim prstenom za pitku vodu, za radni tlak 10 do 40 bara, prema EN 1514-1 ili slično DIN 2690. Obavezno stezanje s moment ključem prema preporuci proizvođača. Prokronski vijak odgovarajućih dimenzija po DIN EN 24016 sa maticom po DIN EN 24034 s podloškom.</t>
  </si>
  <si>
    <t>Nabava, dobava i montaža lučnih komada od nodularnog lijeva za pitku vodu s kolčakom za spoj TYTON prema HRN EN 545 s brtvom od EPDM, sa unutarnjom oblogom od cementnog morta prema HRN EN 545 i vanjskom antikorozivnom zaštitom prema HRN EN 545 od cink – aluminija (85% Zn, 15% Al) u sloju s minimalnom masom 400 g/m2, te s dodatnim epoksidnim slojem (tj. vanjska antikorozivna zaštita za uvjete polaganja u tlo pH ≥ 6 i otpornost tla na koroziju 500 Ωcm i više), za nazivni tlak PN 16 bara. U cijenu uključiti pregled prije ugradnje, bojenje, te sav brtveni i spojni materijal i raznošenje lučnih komada duž rova na prosječnu udaljenost 50 m. Obračun po ugrađenom komadu.</t>
  </si>
  <si>
    <r>
      <t>Nabava, doprema, raznos spuštanje i ugradnja spiralno zavarenih čeličnih cijevi od čelika S235, rezane na potrebnu duljinu. Cijevi služe kao zaštitne cijevi za priključni dovodni i priključni tlačni cjevovod pri prolazu ispod prometnice i cestovnog jarka. Obračunava se po m</t>
    </r>
    <r>
      <rPr>
        <vertAlign val="superscript"/>
        <sz val="12"/>
        <rFont val="Arial Narrow"/>
        <family val="2"/>
      </rPr>
      <t>1</t>
    </r>
  </si>
  <si>
    <t>Izvedba spoja projektiranih priključnih cjevovoda iz crpne stanice "Fodrovec II" na projektirani cjevovod u naselju Fodrovec u projektiranoj zasunskoj komori ZK1.</t>
  </si>
  <si>
    <t>3.2.6.</t>
  </si>
  <si>
    <t>Nabava, dobava i postavljanje trake za upozorenje s oznakom VODOVOD. Obračun po m'.</t>
  </si>
  <si>
    <t>Nabava, dobava i montaža trake sa elektrovodljivom žicom za oznaku položaja cjevovoda.</t>
  </si>
  <si>
    <t>3.1.32.</t>
  </si>
  <si>
    <t>3.1.33.</t>
  </si>
  <si>
    <t>Rezanje cjevovoda zbog umetanja fazonskih komada i postizanja određene stacionaže, kao i završna obrada reza. Obračun po stvarno izvedenom rezu ugrađenog cjevovoda.</t>
  </si>
  <si>
    <t>nodularni lijev DN150</t>
  </si>
  <si>
    <t>3.1.34.</t>
  </si>
  <si>
    <t>3.1.34.1.</t>
  </si>
  <si>
    <t>Grubo čišćenje podova tijekom gradnje i nakon završetka kompletnih građevinskih i obrtničkih radova. Obračun se vrši prema kompletu stvarno izvršenih radovima.</t>
  </si>
  <si>
    <t>Fino čišćenje i pranje svih prostora prije predaje, sa čišćenjem i pranjem podnih obloga kao i aluminarije i bravarije. Obračun se vrši prema kompletu stvarno izvršenih radovima.</t>
  </si>
  <si>
    <t>GRAĐEVINSKI PROJEKT - PROJEKT MONTAŽE OPREME</t>
  </si>
  <si>
    <t>GRAĐEVISNKI PROJEKT INTERNOG MANIPULATIVNOG PLATOA I PRISTUPNOG PUTA S POVRŠINSKOM ODVODNJOM</t>
  </si>
  <si>
    <r>
      <t>m</t>
    </r>
    <r>
      <rPr>
        <vertAlign val="superscript"/>
        <sz val="12"/>
        <rFont val="Arial Narrow"/>
        <family val="2"/>
      </rPr>
      <t>'</t>
    </r>
  </si>
  <si>
    <t>Nabava, dobava  i ugradnja cijevi od tvrdog polietilena visoke gustoće PE-100 (PEHD), S 8/SDR 17 u kvaliteti prema odredbama HRN EN 12201-2 "ili jednakovrijedno" za pogonski tlak 1,0 MPa. Montaža cijevi izvodi se elektrootpornim zavarivanjem, elektrospojnicama uz obavezno korištenje alata za ispravljanje ovalnosti cijevi (GP runder). Montaža uključuje potreban brtveni i spojni materija. Uračunat pregled prije ugradnje te ispitivanje spojeva.. Obračun po m'.</t>
  </si>
  <si>
    <t>Nabava, dobava i montaža praonika sa svim spojnim i pričvrsnim elementima. Praonik od nehrđajućeg čelika, klase veličine i oblika prema odabiru investitora, učvršćen specijalnim vijcima za zid. U kompletu sa stojećim jednoručnim ispusnim ventilom za hladnu vodu, sa kutnim ventilom Ø 15 mm i odvodnim sifonom za praonik. Stavka obuhvaća kompletan rad i materijal na spajanju i montaži.</t>
  </si>
  <si>
    <t>Nabava, dobava, raznošenje, razastiranje i nabijanje sloja pijeska (posteljica) ispod i oko cijevi kanalizacije. Debljine sloja prema detalju.</t>
  </si>
  <si>
    <t>Zasipavanje položenog internog cjevovoda kanalizacije granulatom. Zasipavanje položene  cijevi sa  sitnijim  materijalom (zrna vel. 8–16 mm) do visine 30 cm iznad tjemena cijevi. Veličine frakcije treba uskladiti prema zahtjevima proizvođača cijevi. Zatrpavanje u zoni cijevi izvoditi u slojevima od 15-30 cm sa obje strane istovremeno uz nabijanje lakim vibronabijačima do potrebne zbijenosti od  Me=25 Mpa. Zbijanje uz cijev do visine polovice promjera cijevi izvoditi ručno u slojevima debljine 15 cm kako bi se postigla zadovoljavajuća zbijenost bez oštećenja cijevi. Obračun po m³ ugrađenog materijala.</t>
  </si>
  <si>
    <t>Zatrpavanje ostatka kanalskog rova i oko betonskih građevina van objekta, u slojevima od 30 cm, sa propisnim zbijanjem. Rovove oko cijevi kanalizacije te do 30.0 cm iznad cijevi, zatrpavati sitnim materijalim sa  bočnim nabijanjem ručnim nabijačima. Ostala sabijanja mogu se vršiti mehaničkim nabijačima. Obračun po m³ zbijenog materijala.</t>
  </si>
  <si>
    <t>Odvoz preostalog materijala iz iskopa na gradski deponij. U jediničnu cijenu obračunati utovar na prijevozno sredstvo, prijevoz, istovar, razastiranje i ugradnju na gradskom deponiju udaljenu do 25 km. Odvoz na deponiju obračunava se sa koeficijentom rastresitosti 1,25. Obračun se vrši po m³ prevezenog materijala od iskopa u rastresitom stanju.</t>
  </si>
  <si>
    <t>Nabava, dobava materijala i izrada revizjskog okna svjetle visine do H=2,30m od armiranog betona C 30/37 s dodatkom za vodonepropusnost, sve prema specifikaciji i nacrtima oplate izrađenim prema tehničkoj dokumentaciji, u skladu s normom HRN EN 1917.
Beton C 30/37, XC2, XD1, XF2 s odgovarajućim dodatkom za vodonepropusnost prema HRN EN 12390-8. Monolitna izvedba s obostrano armiranim dnom, zidovima, pokrovnom pločom i ulaznim otvorom mrežastom i šipkastom armaturom od armaturnog čelika B500A i B500B prema HRN EN 10080 i HRN EN 10138. Ispod armirano betonskog dna izvodi se podloga od betona klase C16/20 X0 debljine 10,0cm. Potrebno je dobaviti i ugraditi spojnice za ubetoniravanje na mjestima spoja cjevovoda u betonsku stijenku okna. Na dnu okna treba izvesti kinetu od betona C 30/37 površine zaglađene cementnom glazurom. Beton ugrađivati, vibrirati i njegovati prema važećim propisima, kontrola ugrađenog materijala prema važećim propisima i normama. Unutrašnjost okna zagladiti cementnim mortom i premazati vodonepropusnim premazom otpornim na isparavanje kanalskih voda, sve prema uputama Proizvođača. Vanjske plohe zidova i pokrovne ploče zaštititi hidroizolacijom prema uputi Proizvođača. Nutarnje zidove ulaznog otvora ožbukati vodonepropusnom žbukom.</t>
  </si>
  <si>
    <t>U okno se ugrađuju lijevano željezne penjalice težine 3,5 kg na međusobnom razmaku 30 cm zaštićene antikorozivnim sredstvom prema uputama Proizvođača. Na ulazni otvor se ugrađuje lijevano željezni poklopac s tvornički izvedenim otvorima za ventilaciju, svjetlog otvora 800x800mm s pripadajućim okvirom, tip  za ugradnju u zelenu površinu, klase nosivosti C250 prema HRN EN 124. Poklopac i pripadni okvir treba biti premazan resitolom ili odgovarajućim premazom protiv hrđanja. Poklopac treba ugraditi točno u ravnini s uređenom zelenom površinom. U cijenu uključen sav rad, materijali, prijenosi i potrebna oplata.</t>
  </si>
  <si>
    <t>U jediničnu cijenu treba ukalkulirati sav potreban rad i materijal - nabavu dopremu, pripremu, ugradnju, njegu, održavanje i kontrolu materijala - betona, armature (ravnanje, čišćenje, savijanje i postavljenje armature), oplate, penjalica,sve prenose i prijevoze, montažu i demontažu.</t>
  </si>
  <si>
    <t>Obračun prema kompletno izvedenom oknu.</t>
  </si>
  <si>
    <r>
      <rPr>
        <b/>
        <sz val="12"/>
        <rFont val="Arial Narrow"/>
        <family val="2"/>
      </rPr>
      <t>Revizijsko okno</t>
    </r>
    <r>
      <rPr>
        <sz val="12"/>
        <rFont val="Arial Narrow"/>
        <family val="2"/>
      </rPr>
      <t xml:space="preserve">
unutarnjih dim: 0,60 x 1,00 m
</t>
    </r>
  </si>
  <si>
    <t>4.7.1.1.</t>
  </si>
  <si>
    <t>4.4.8.1.</t>
  </si>
  <si>
    <t>4.4.9.</t>
  </si>
  <si>
    <t>1.1.15.</t>
  </si>
  <si>
    <t>MAPA 1 - GRAĐEVINSKI PROJEKT - PROJEKT MONTAŽE OPREME</t>
  </si>
  <si>
    <t>MAPA 2 - GRAĐEVISNKI PROJEKT INTERNOG MANIPULATIVNOG PLATOA I PRISTUPNOG PUTA S POVRŠINSKOM ODVODNJOM</t>
  </si>
  <si>
    <t>MAPA 3 - PROJEKT ELEKTROINSTALACIJA I AUTOMATIKE</t>
  </si>
  <si>
    <t>1.1.15.1.</t>
  </si>
  <si>
    <t>1.1.15.2.</t>
  </si>
  <si>
    <t>1.1.15.3.</t>
  </si>
  <si>
    <t>Izrada Izvedbenog projekta  za sve radove obuhvaćene mapama glavnog projekta (mapa 1, 2 i 3), a sve u skladu s glavnim projektom i pripadajućim potvrdama glavnog projekta te sukladno odabranoj tehnologiji izvođenja radova Izvođača. Izvedbeni projekt mora biti u svemu izrađen sukladno važećim Zakonima, Pravilnicima i posebnim propisima.  Izvedbeni projekt izraditi u po šest tiskanih primjeraka i dva primjerka na digitalnom mediju te predati Naručitelju. Projekti će biti izrađeni na hrvatskom jeziku. 
Obračun po mapama koje su sastavni dio glavnog projekta.</t>
  </si>
  <si>
    <r>
      <t>Oblaganje zidova podzemnog i nadzemnog dijela crpne stanice te svih podesta i sabirne jame u podzemnom dijelu crpne stanice keramičkim pločicama. Pločice kiselootporne GRES, I. klase koje se u dvokomponentnom fleksibilnom ljepilu ( norma EN 12004 / C2; EN 12002 / S2 ) lijepe na očišćenu površinu betona. Pločice se popunjavaju fleksibilnom vodonepropusnom masom (norma EN13888 / CG2). Spojnice se moraju poklapati sa spojnicama podnih pločica. U cijenu uključiti i dobavu i postavu zaštitnih kutnih profila od nehrđajućeg čelika dim. 25/25 mm koji se postavljaju na otvorene kutove zida. U nadzemnom dijelu pločice se postavljaju do visine 285 cm od kote gotovog poda. Obračun po m</t>
    </r>
    <r>
      <rPr>
        <vertAlign val="superscript"/>
        <sz val="12"/>
        <rFont val="Arial Narrow"/>
        <family val="2"/>
      </rPr>
      <t>2</t>
    </r>
    <r>
      <rPr>
        <sz val="12"/>
        <rFont val="Arial Narrow"/>
        <family val="2"/>
      </rPr>
      <t xml:space="preserve"> površine zida.</t>
    </r>
  </si>
  <si>
    <r>
      <t>Oblaganje poda podzemnog i nadzemnog dijela crpne stanice te svih podesta i sabirne jame u podzemnom dijelu crpne stanice keramičkim pločicama. Pločice protuklizne GRES, I. klase koje se u dvokomponentnom fleksibilnom ljepilu (norma EN 12004 / C2; EN 12002 / S2) lijepe na izoliranu površinu estriha. Pločice se popunjavaju fleksibilnom vodonepropusnom masom koja je uključena u cijenu (norma EN13888 / CG2). Stavka uključuje i postavljanje sokla. U podzemnom dijelu strojarnice pod izvesti u padu prema sabirnoj jami. U cijenu uključiti i dobavu i postavu zaštitnih kutnih profila od nehrđajućeg čelika dim. 25/25 mm koji se postavljaju na otvorene kutove zida. Obračun po m</t>
    </r>
    <r>
      <rPr>
        <vertAlign val="superscript"/>
        <sz val="12"/>
        <rFont val="Arial Narrow"/>
        <family val="2"/>
      </rPr>
      <t>2</t>
    </r>
    <r>
      <rPr>
        <sz val="12"/>
        <rFont val="Arial Narrow"/>
        <family val="2"/>
      </rPr>
      <t xml:space="preserve"> površine poda.</t>
    </r>
  </si>
  <si>
    <r>
      <t>Nabava, dobava i ugradnja unutarnje i vanjske prozorske klupčice od umjetnog industrijskog kamena boje po izboru investitora, debljine 3 cm. Stavka uključuje sav potreban materijal i sve potrebne predradnje. Obračun po m</t>
    </r>
    <r>
      <rPr>
        <vertAlign val="superscript"/>
        <sz val="12"/>
        <rFont val="Arial Narrow"/>
        <family val="2"/>
      </rPr>
      <t>1</t>
    </r>
    <r>
      <rPr>
        <sz val="12"/>
        <rFont val="Arial Narrow"/>
        <family val="2"/>
      </rPr>
      <t>.</t>
    </r>
  </si>
  <si>
    <t>Izvedba završnog sloja fasade od silikatne žbuke na fasadi. Izvedba završnog sloja fasade  u boji po izboru investitora. Podlogu impregnirati temeljnim premazom za impregnaciju dan prije nanošenja, te izvoditi prema uputama proizvođača. Stavka uključuje samo izradu završnog sloja žbuke. Stavka uključuje i strehu. Obračun po m2 fasade i strehe .</t>
  </si>
  <si>
    <r>
      <t>Izvedba završnog sloja fasade od silikatne žbuke na soklu fasade. Izvedba završnog sloja fasade  u boji po izboru investitora. Podlogu impregnirati temeljnim premazom za impregnaciju dan prije nanošenja, te izvoditi prema uputama proizvođača. Stavka uključuje samo izradu završnog sloja žbuke. Obračun po m</t>
    </r>
    <r>
      <rPr>
        <vertAlign val="superscript"/>
        <sz val="12"/>
        <rFont val="Arial Narrow"/>
        <family val="2"/>
      </rPr>
      <t>2</t>
    </r>
    <r>
      <rPr>
        <sz val="12"/>
        <rFont val="Arial Narrow"/>
        <family val="2"/>
      </rPr>
      <t>.</t>
    </r>
  </si>
  <si>
    <t>strojno - ručni</t>
  </si>
  <si>
    <t>strojno-ručni</t>
  </si>
  <si>
    <r>
      <t>Planiranje dna građevne jame zasunske komore, na kote prema detaljnim nacrtima te uređenje temeljnog tla mehaničkim zbijanjem. Uređenju temeljnog tla se pristupa nakon uklonjenog humusa i iskopa prema projektu, odnosno odredbi nadzornog inženjera. Tlo se zbija pri optimalnoj vlažnosti, ako je moguće odmah poslije iskopa. Za vrijeme radova mora biti osigurana odvodnja temeljnog tla. Prije zbijanja treba izravnati površinu tla. Zbijanje se obavlja odgovarajućim sredstvima za zbijanje. Tražena zbijenost po standardnom Proctorovom postupku iznosi 98%, odnosno modul stišljivosti mjeren kružnom pločom promjera 30 cm iznosi Ms = 30 MN/m</t>
    </r>
    <r>
      <rPr>
        <vertAlign val="superscript"/>
        <sz val="12"/>
        <rFont val="Arial Narrow"/>
        <family val="2"/>
      </rPr>
      <t>2</t>
    </r>
    <r>
      <rPr>
        <sz val="12"/>
        <rFont val="Arial Narrow"/>
        <family val="2"/>
      </rPr>
      <t>.</t>
    </r>
    <r>
      <rPr>
        <vertAlign val="superscript"/>
        <sz val="12"/>
        <rFont val="Arial Narrow"/>
        <family val="2"/>
      </rPr>
      <t xml:space="preserve"> </t>
    </r>
    <r>
      <rPr>
        <sz val="12"/>
        <rFont val="Arial Narrow"/>
        <family val="2"/>
      </rPr>
      <t>Obračun po m</t>
    </r>
    <r>
      <rPr>
        <vertAlign val="superscript"/>
        <sz val="12"/>
        <rFont val="Arial Narrow"/>
        <family val="2"/>
      </rPr>
      <t>2</t>
    </r>
    <r>
      <rPr>
        <sz val="12"/>
        <rFont val="Arial Narrow"/>
        <family val="2"/>
      </rPr>
      <t xml:space="preserve"> stvarno uređenog i ispitanog temeljnog tla zasunske komore.</t>
    </r>
  </si>
  <si>
    <r>
      <t>Nasipavanje i razastiranje tamponskog sloja od kamenog materijala ispod donje betonske podloge nadzemnog dijela crpne stanice u sloju debljine 110 cm uključivo i ispod donje betonske podloge sabirne jame. Uračunati nabavu i dovoz šljunka od deponija do mjesta ugradbe. Stavka uključuje i zbijanje tampona do 80 MN/m</t>
    </r>
    <r>
      <rPr>
        <vertAlign val="superscript"/>
        <sz val="12"/>
        <rFont val="Arial Narrow"/>
        <family val="2"/>
      </rPr>
      <t>2</t>
    </r>
    <r>
      <rPr>
        <sz val="12"/>
        <rFont val="Arial Narrow"/>
        <family val="2"/>
      </rPr>
      <t>. Obračun se vrši po m</t>
    </r>
    <r>
      <rPr>
        <vertAlign val="superscript"/>
        <sz val="12"/>
        <rFont val="Arial Narrow"/>
        <family val="2"/>
      </rPr>
      <t>3</t>
    </r>
    <r>
      <rPr>
        <sz val="12"/>
        <rFont val="Arial Narrow"/>
        <family val="2"/>
      </rPr>
      <t xml:space="preserve"> ugrađenog materijala. </t>
    </r>
  </si>
  <si>
    <t xml:space="preserve">Projektantski nadzor projektanata mapa glavnog projekta. </t>
  </si>
  <si>
    <t>Zaštita postojećih EKI kabela na mjestima križanja s projektiranim vodoopskrbnim cjevovodima, u cijenu uključen izlazak na teren i označavanje vlasnika instalacije te nabava i ugradnja svog potrebnog materijala. Stavka također uključuje i zaštitu navedenih kabela za vrijeme građevinskih radova na izgradnji vodospreme. Obračun po kompletu.</t>
  </si>
  <si>
    <t>Zaštita postojećih NN podzemnih kabela na mjestima križanja s projektiranim vodoopskrbnim cjevovodima, u cijenu uključen izlazak na teren i označavanje vlasnika instalacije te nabava i ugradnja svog potrebnog materijala. Stavka također uključuje i zaštitu navedenih kabela za vrijeme građevinskih radova na izgradnji vodospreme. Obračun po kompletu.</t>
  </si>
  <si>
    <r>
      <t>Oblaganje dna i pokosa građevne jame po čitavoj visini geotekstilom, mase minimalno 300 g/m</t>
    </r>
    <r>
      <rPr>
        <vertAlign val="superscript"/>
        <sz val="12"/>
        <rFont val="Arial Narrow"/>
        <family val="2"/>
      </rPr>
      <t>2</t>
    </r>
    <r>
      <rPr>
        <sz val="12"/>
        <rFont val="Arial Narrow"/>
        <family val="2"/>
      </rPr>
      <t xml:space="preserve"> ili debljim PVC folijama sa preklopom. Stavka uključuje i oblaganje ostatka površine unutar buduće ograde oko crpne stanice. Obračun po m</t>
    </r>
    <r>
      <rPr>
        <vertAlign val="superscript"/>
        <sz val="12"/>
        <rFont val="Arial Narrow"/>
        <family val="2"/>
      </rPr>
      <t>2</t>
    </r>
    <r>
      <rPr>
        <sz val="12"/>
        <rFont val="Arial Narrow"/>
        <family val="2"/>
      </rPr>
      <t xml:space="preserve"> stvarno obloženih ploha.</t>
    </r>
  </si>
  <si>
    <r>
      <t>Izvedba toplinske izolacije kosog krova crpne stanice tvornički kaširanim tvrdim pločama od ekstrudiranog polistirena XPS (HRN EN 13164), d=8 cm. Ljepilo i  spojna sredstva - vijci sa širokom glavom 5 kom/ploči uključeni. Stavka uključuje pokrivanje ploča krovnom membranom od PVC-a ojačanom poliesterskom mrežicom. Obračun se vrši po m</t>
    </r>
    <r>
      <rPr>
        <vertAlign val="superscript"/>
        <sz val="12"/>
        <rFont val="Arial Narrow"/>
        <family val="2"/>
      </rPr>
      <t>2</t>
    </r>
    <r>
      <rPr>
        <sz val="12"/>
        <rFont val="Arial Narrow"/>
        <family val="2"/>
      </rPr>
      <t xml:space="preserve"> izoliranih površina.</t>
    </r>
  </si>
  <si>
    <r>
      <t>Izvedba toplinske izolacije ekspandiranim polistirenom (EPS) prema HRN EN 13163 debljine 8 cm. Ljepilo i mrežica prema svim pravilima struke prilikom obrade rubova. Stavka uključuje i strehu. Obračun po m</t>
    </r>
    <r>
      <rPr>
        <vertAlign val="superscript"/>
        <sz val="12"/>
        <rFont val="Arial Narrow"/>
        <family val="2"/>
      </rPr>
      <t>2</t>
    </r>
    <r>
      <rPr>
        <sz val="12"/>
        <rFont val="Arial Narrow"/>
        <family val="2"/>
      </rPr>
      <t xml:space="preserve"> postavljene toplinske izolacije.</t>
    </r>
  </si>
  <si>
    <r>
      <t>Unutarnje bojanje zabatnih zidova i stropa. Bojanje ploha od betona. Izvesti fungicidnom fasadnom bojom na bazi vodene disperzije akrilnih polimera u 2 premaza, uključivo sve potrebne prethodne radnje i pripreme podloge. Bojanje izvesti u boji po izboru investitora. Obračun po m</t>
    </r>
    <r>
      <rPr>
        <vertAlign val="superscript"/>
        <sz val="12"/>
        <rFont val="Arial Narrow"/>
        <family val="2"/>
      </rPr>
      <t>2</t>
    </r>
    <r>
      <rPr>
        <sz val="12"/>
        <rFont val="Arial Narrow"/>
        <family val="2"/>
      </rPr>
      <t xml:space="preserve"> površine.</t>
    </r>
  </si>
  <si>
    <t>Nabava, doprema i ugradnja hidrostanice za pitku vodu kapaciteta Q = 13,00 l/s, visine dizanja H = 80 m, s tri paralelno spojene crpke montirane na zajednički okvir, ulaznim i izlaznim kolektorom (sve od nehrđajućeg čelika), armaturom, ormarićem za upravljanje sa ugrađenim mikroprocesorom kontroliranom jedinicom s LCD zaslonom, frekventnim pretvaračem za upuštanje u rad, mogućnošću automatske kaskadne kontrole crpki, automatskom samokontrolom crpki te funkcijama zaštite i monitoringa crpki. Stavka uključuje i ulazno izlaznu jedinicu za prijenos signala prema sustavu lokalne automatike, kao i komunikacijski kabel između mikroprocesora i ulazno izlazne jedinice (5m). Ugrađene crpke su vertikalne, in line crpke, s motorima klase energetske efikasnosti EFF 1 i ugrađenom termičkom zaštitom, kompletno izrađene iz nehrđajućeg čelika AISI 316 i AISI 304. Stavka uključuje komunikacijski modul za izmjenu podataka između hidrobloka i PLC-a opisanog u elektrotehničkom troškovniku, npr. MODBUS komunikacijski modul. Komunikacijski modul potrebno je uskladiti sa PLC-om.</t>
  </si>
  <si>
    <t>Dobava i ugradnja IPE 220 profila dimenzije 11x22 cm dužine L= 500 cm pocinčan, obojan.  Ugradnja sidrenjem u zidove.</t>
  </si>
  <si>
    <t>Nabava, dobava i montaža aquaterm ili jednakovrijedne cijevi  za glavni razvod hladne vode od spoja na cjevovod profila DN150mm do izljeva u praonik (spojnice, lukove, T-komade, redukcije) kao i sav potrebni pričvrsni i zaštitno-izolacijski materijal su uključeni u stavku. Cijevi položene u zidnim usjecima zaštititi pjenastom toplinskom izolacijom. Obračun po m.'                                                                                                ili jednakovrijedno ____________________________________</t>
  </si>
  <si>
    <t>UKUPNO s PDV-om</t>
  </si>
  <si>
    <t>UKUPNO BEZ PDV-a (1+2+3):</t>
  </si>
  <si>
    <t>IZNOS PDV</t>
  </si>
  <si>
    <t>Nabava, dobava i ugradnja elektromagnetskog mjerača protoka na cjevovodu profila DN 150/100 mm, za radni tlak 16 bara, odvojene izvedbe sa 20 m kabela. Stupanj zaštite IP67sa mikroprocerskom samokontrolom ispravnosti rada, prirubnice od  čelika ST 37.2, Zn/Al površinska zaštita sa somoobnavljajućim efektom (radi izvrsne korozivne zaštite) prema DIN (2501) BS4504. 3 izlaza i to strujni zlaz 0/4…20 mA HART protocol,  impulsni /frekventni “open collector izlaz, statusni izlaz (kvar, smjer protoka, prazna cijev), 1 ulaz i to statusni ulaz 3…30VDC za vajnsko nuliranje mjerila ili stavljanje na stop,  potpuno programibilan bez dodatnog alata. 4 elektrode iz nehrđajućeg čelika, 2 mjerne , 1 uzemljenje i 1 za dojavu prazne cijevi, mogućnost rezanja malih protoka (Low Flow cut off), svi ulazi i izlazi galvanski odvojeni. Mjerna točnost 0,2%, mjerni opseg 1:1000, napajanje 85-260V, 50/60 Hz (24V DC), dvoredni displej sa tipkama za programiranje, dozvoljena temp. medija -20 do 80°C</t>
  </si>
  <si>
    <r>
      <t>Pokrov utorenim crijepom pokrivanje u nagibu krova 30° U stavku uključiti adekvatno letvanje letvama te spojni i vezni materijal. U stavku uključena postava posebne opreme. Obračun prema m</t>
    </r>
    <r>
      <rPr>
        <vertAlign val="superscript"/>
        <sz val="12"/>
        <rFont val="Arial Narrow"/>
        <family val="2"/>
      </rPr>
      <t>2</t>
    </r>
    <r>
      <rPr>
        <sz val="12"/>
        <rFont val="Arial Narrow"/>
        <family val="2"/>
      </rPr>
      <t>.</t>
    </r>
  </si>
  <si>
    <t>Φ 20 mm</t>
  </si>
  <si>
    <t>Nabava, dobava i montaža ravnog ventila sa ispusnim ventilom, ugrađenog na početku cjevovoda za potrebe praonika.</t>
  </si>
  <si>
    <t>Φ20 mm</t>
  </si>
  <si>
    <t>Nabava, dobava, prijenos i montaža standardnih fazonskih komada iz PVC-UKC odvodnih cijevi, sa vodotijesnim spajanjem uključujući spojnice i potreban pričvrsni pribor za učvrščenje za zidove. Fazonski komadi se montiraju u sklopu odvoda od uređaja do spoja sa temeljnom vanjskom kanalizacijom od PVC cijevi. Obračun po komadu fazonskog komada.</t>
  </si>
  <si>
    <t>Nabava, dobava i montaža kanalskih cijevi od tvrde plastike (PVC-UKC) prema  klase SN-8, montiranih u teren ispod i oko objekta. Cijevi se montiraju na sloj pijeska u projektiranom padu, međusobno spajaju na kolčak i brtve tipskim prstenima. Obračun po m' ugrađene cijevi.</t>
  </si>
</sst>
</file>

<file path=xl/styles.xml><?xml version="1.0" encoding="utf-8"?>
<styleSheet xmlns="http://schemas.openxmlformats.org/spreadsheetml/2006/main">
  <numFmts count="7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quot;kn&quot;\ * #,##0_-;\-&quot;kn&quot;\ * #,##0_-;_-&quot;kn&quot;\ * &quot;-&quot;_-;_-@_-"/>
    <numFmt numFmtId="175" formatCode="_-&quot;kn&quot;\ * #,##0.00_-;\-&quot;kn&quot;\ * #,##0.00_-;_-&quot;kn&quot;\ * &quot;-&quot;??_-;_-@_-"/>
    <numFmt numFmtId="176" formatCode="_-* #,##0.00_-;\-* #,##0.00_-;_-* \-??_-;_-@_-"/>
    <numFmt numFmtId="177" formatCode="&quot;kn&quot;\ #,##0;\-&quot;kn&quot;\ #,##0"/>
    <numFmt numFmtId="178" formatCode="&quot;kn&quot;\ #,##0;[Red]\-&quot;kn&quot;\ #,##0"/>
    <numFmt numFmtId="179" formatCode="&quot;kn&quot;\ #,##0.00;\-&quot;kn&quot;\ #,##0.00"/>
    <numFmt numFmtId="180" formatCode="&quot;kn&quot;\ #,##0.00;[Red]\-&quot;kn&quot;\ #,##0.00"/>
    <numFmt numFmtId="181" formatCode="&quot;Ł&quot;#,##0;\-&quot;Ł&quot;#,##0"/>
    <numFmt numFmtId="182" formatCode="&quot;Ł&quot;#,##0;[Red]\-&quot;Ł&quot;#,##0"/>
    <numFmt numFmtId="183" formatCode="&quot;Ł&quot;#,##0.00;\-&quot;Ł&quot;#,##0.00"/>
    <numFmt numFmtId="184" formatCode="&quot;Ł&quot;#,##0.00;[Red]\-&quot;Ł&quot;#,##0.00"/>
    <numFmt numFmtId="185" formatCode="_-&quot;Ł&quot;* #,##0_-;\-&quot;Ł&quot;* #,##0_-;_-&quot;Ł&quot;* &quot;-&quot;_-;_-@_-"/>
    <numFmt numFmtId="186" formatCode="_-&quot;Ł&quot;* #,##0.00_-;\-&quot;Ł&quot;* #,##0.00_-;_-&quot;Ł&quot;* &quot;-&quot;??_-;_-@_-"/>
    <numFmt numFmtId="187" formatCode="yyyy/mm/dd"/>
    <numFmt numFmtId="188" formatCode="yyyy/mm/dd\ hh:mm"/>
    <numFmt numFmtId="189" formatCode="0.0"/>
    <numFmt numFmtId="190" formatCode="_-* #,##0.0_-;\-* #,##0.0_-;_-* &quot;-&quot;??_-;_-@_-"/>
    <numFmt numFmtId="191" formatCode="_-* #,##0_-;\-* #,##0_-;_-* &quot;-&quot;??_-;_-@_-"/>
    <numFmt numFmtId="192" formatCode="0.00_ ;\-0.00\ "/>
    <numFmt numFmtId="193" formatCode="0.0_ ;\-0.0\ "/>
    <numFmt numFmtId="194" formatCode="0_ ;\-0\ "/>
    <numFmt numFmtId="195" formatCode="0.000"/>
    <numFmt numFmtId="196" formatCode="0.0000"/>
    <numFmt numFmtId="197" formatCode="#,##0.000"/>
    <numFmt numFmtId="198" formatCode="#,##0.0000"/>
    <numFmt numFmtId="199" formatCode="#,##0.00_ ;\-#,##0.00\ "/>
    <numFmt numFmtId="200" formatCode="&quot;Yes&quot;;&quot;Yes&quot;;&quot;No&quot;"/>
    <numFmt numFmtId="201" formatCode="&quot;True&quot;;&quot;True&quot;;&quot;False&quot;"/>
    <numFmt numFmtId="202" formatCode="&quot;On&quot;;&quot;On&quot;;&quot;Off&quot;"/>
    <numFmt numFmtId="203" formatCode="[$€-2]\ #,##0.00_);[Red]\([$€-2]\ #,##0.00\)"/>
    <numFmt numFmtId="204" formatCode="m/d"/>
    <numFmt numFmtId="205" formatCode="dd/mm/yy"/>
    <numFmt numFmtId="206" formatCode="00000"/>
    <numFmt numFmtId="207" formatCode="00000\-0000"/>
    <numFmt numFmtId="208" formatCode="#,##0\ &quot;$&quot;;\-#,##0\ &quot;$&quot;"/>
    <numFmt numFmtId="209" formatCode="#,##0\ &quot;$&quot;;[Red]\-#,##0\ &quot;$&quot;"/>
    <numFmt numFmtId="210" formatCode="#,##0.00\ &quot;$&quot;;\-#,##0.00\ &quot;$&quot;"/>
    <numFmt numFmtId="211" formatCode="#,##0.00\ &quot;$&quot;;[Red]\-#,##0.00\ &quot;$&quot;"/>
    <numFmt numFmtId="212" formatCode="_-* #,##0\ &quot;$&quot;_-;\-* #,##0\ &quot;$&quot;_-;_-* &quot;-&quot;\ &quot;$&quot;_-;_-@_-"/>
    <numFmt numFmtId="213" formatCode="_-* #,##0\ _$_-;\-* #,##0\ _$_-;_-* &quot;-&quot;\ _$_-;_-@_-"/>
    <numFmt numFmtId="214" formatCode="_-* #,##0.00\ &quot;$&quot;_-;\-* #,##0.00\ &quot;$&quot;_-;_-* &quot;-&quot;??\ &quot;$&quot;_-;_-@_-"/>
    <numFmt numFmtId="215" formatCode="_-* #,##0.00\ _$_-;\-* #,##0.00\ _$_-;_-* &quot;-&quot;??\ _$_-;_-@_-"/>
    <numFmt numFmtId="216" formatCode="#,##0.00\ _k_n"/>
    <numFmt numFmtId="217" formatCode="\ \ @"/>
    <numFmt numFmtId="218" formatCode="#,##0.00_-;\-#,##0.00_-;&quot;&quot;"/>
    <numFmt numFmtId="219" formatCode="#,##0.00_-;\-#,##0.00_-;0.00_-"/>
    <numFmt numFmtId="220" formatCode="#,##0.00;\-#,##0.00;&quot;&quot;"/>
    <numFmt numFmtId="221" formatCode="&quot;Da&quot;;&quot;Da&quot;;&quot;Ne&quot;"/>
    <numFmt numFmtId="222" formatCode="&quot;Istina&quot;;&quot;Istina&quot;;&quot;Laž&quot;"/>
    <numFmt numFmtId="223" formatCode="&quot;Uključeno&quot;;&quot;Uključeno&quot;;&quot;Isključeno&quot;"/>
    <numFmt numFmtId="224" formatCode="[$-41A]d\.\ mmmm\ yyyy"/>
    <numFmt numFmtId="225" formatCode="#,##0.00\ &quot;kn&quot;"/>
  </numFmts>
  <fonts count="69">
    <font>
      <sz val="11"/>
      <name val="Arial CE"/>
      <family val="0"/>
    </font>
    <font>
      <b/>
      <sz val="11"/>
      <name val="Arial CE"/>
      <family val="0"/>
    </font>
    <font>
      <i/>
      <sz val="11"/>
      <name val="Arial CE"/>
      <family val="0"/>
    </font>
    <font>
      <b/>
      <i/>
      <sz val="11"/>
      <name val="Arial CE"/>
      <family val="0"/>
    </font>
    <font>
      <u val="single"/>
      <sz val="11"/>
      <color indexed="36"/>
      <name val="Arial CE"/>
      <family val="0"/>
    </font>
    <font>
      <u val="single"/>
      <sz val="11"/>
      <color indexed="12"/>
      <name val="Arial CE"/>
      <family val="0"/>
    </font>
    <font>
      <sz val="10"/>
      <name val="Arial"/>
      <family val="0"/>
    </font>
    <font>
      <b/>
      <sz val="10"/>
      <name val="Arial"/>
      <family val="2"/>
    </font>
    <font>
      <sz val="10"/>
      <name val="Arial CE"/>
      <family val="2"/>
    </font>
    <font>
      <sz val="10"/>
      <name val="Trebuchet MS"/>
      <family val="2"/>
    </font>
    <font>
      <b/>
      <sz val="12"/>
      <name val="Times New Roman"/>
      <family val="1"/>
    </font>
    <font>
      <sz val="11"/>
      <name val="Times New Roman"/>
      <family val="1"/>
    </font>
    <font>
      <sz val="10"/>
      <name val="Helv"/>
      <family val="0"/>
    </font>
    <font>
      <i/>
      <sz val="11"/>
      <name val="Times New Roman"/>
      <family val="1"/>
    </font>
    <font>
      <sz val="11"/>
      <name val="Trebuchet MS"/>
      <family val="2"/>
    </font>
    <font>
      <sz val="12"/>
      <name val="Trebuchet MS"/>
      <family val="2"/>
    </font>
    <font>
      <sz val="11"/>
      <name val="Helv"/>
      <family val="0"/>
    </font>
    <font>
      <sz val="12"/>
      <name val="Arial CE"/>
      <family val="2"/>
    </font>
    <font>
      <b/>
      <sz val="14"/>
      <name val="Arial Narrow"/>
      <family val="2"/>
    </font>
    <font>
      <b/>
      <sz val="12"/>
      <name val="Arial Narrow"/>
      <family val="2"/>
    </font>
    <font>
      <sz val="12"/>
      <name val="Arial Narrow"/>
      <family val="2"/>
    </font>
    <font>
      <vertAlign val="superscript"/>
      <sz val="12"/>
      <name val="Arial Narrow"/>
      <family val="2"/>
    </font>
    <font>
      <sz val="11"/>
      <name val="Arial Narrow"/>
      <family val="2"/>
    </font>
    <font>
      <i/>
      <vertAlign val="superscript"/>
      <sz val="12"/>
      <name val="Arial Narrow"/>
      <family val="2"/>
    </font>
    <font>
      <vertAlign val="superscript"/>
      <sz val="11"/>
      <name val="Arial Narrow"/>
      <family val="2"/>
    </font>
    <font>
      <b/>
      <sz val="12"/>
      <color indexed="10"/>
      <name val="Arial Narrow"/>
      <family val="2"/>
    </font>
    <font>
      <vertAlign val="superscript"/>
      <sz val="10"/>
      <name val="Arial Narrow"/>
      <family val="2"/>
    </font>
    <font>
      <sz val="12"/>
      <color indexed="8"/>
      <name val="Arial Narrow"/>
      <family val="2"/>
    </font>
    <font>
      <sz val="12"/>
      <color indexed="10"/>
      <name val="Arial Narrow"/>
      <family val="2"/>
    </font>
    <font>
      <b/>
      <i/>
      <sz val="12"/>
      <name val="Arial Narrow"/>
      <family val="2"/>
    </font>
    <font>
      <i/>
      <vertAlign val="superscript"/>
      <sz val="11"/>
      <name val="Arial Narrow"/>
      <family val="2"/>
    </font>
    <font>
      <b/>
      <sz val="11"/>
      <name val="Arial Narrow"/>
      <family val="2"/>
    </font>
    <font>
      <sz val="10"/>
      <name val="Arial Narrow"/>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rgb="FFFFCC99"/>
        <bgColor indexed="64"/>
      </patternFill>
    </fill>
    <fill>
      <patternFill patternType="solid">
        <fgColor indexed="2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9">
    <xf numFmtId="49" fontId="0" fillId="0" borderId="0">
      <alignment horizontal="justify" vertical="justify"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0" fillId="19" borderId="1" applyNumberFormat="0" applyFont="0" applyAlignment="0" applyProtection="0"/>
    <xf numFmtId="0" fontId="53" fillId="20" borderId="0" applyNumberFormat="0" applyBorder="0" applyAlignment="0" applyProtection="0"/>
    <xf numFmtId="0" fontId="5" fillId="0" borderId="0" applyNumberFormat="0" applyFill="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4" fillId="27" borderId="2" applyNumberFormat="0" applyAlignment="0" applyProtection="0"/>
    <xf numFmtId="0" fontId="55" fillId="27" borderId="3" applyNumberFormat="0" applyAlignment="0" applyProtection="0"/>
    <xf numFmtId="0" fontId="56" fillId="28" borderId="0" applyNumberFormat="0" applyBorder="0" applyAlignment="0" applyProtection="0"/>
    <xf numFmtId="2" fontId="13" fillId="0" borderId="0">
      <alignment horizontal="right"/>
      <protection/>
    </xf>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29" borderId="0" applyNumberFormat="0" applyBorder="0" applyAlignment="0" applyProtection="0"/>
    <xf numFmtId="2" fontId="13" fillId="0" borderId="0">
      <alignment/>
      <protection/>
    </xf>
    <xf numFmtId="0" fontId="12" fillId="0" borderId="0">
      <alignment/>
      <protection/>
    </xf>
    <xf numFmtId="0" fontId="6" fillId="0" borderId="0">
      <alignment/>
      <protection/>
    </xf>
    <xf numFmtId="9" fontId="0" fillId="0" borderId="0" applyFont="0" applyFill="0" applyBorder="0" applyAlignment="0" applyProtection="0"/>
    <xf numFmtId="0" fontId="62" fillId="0" borderId="7" applyNumberFormat="0" applyFill="0" applyAlignment="0" applyProtection="0"/>
    <xf numFmtId="0" fontId="4" fillId="0" borderId="0" applyNumberFormat="0" applyFill="0" applyBorder="0" applyAlignment="0" applyProtection="0"/>
    <xf numFmtId="0" fontId="63" fillId="30" borderId="8" applyNumberFormat="0" applyAlignment="0" applyProtection="0"/>
    <xf numFmtId="0" fontId="12"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176" fontId="7" fillId="31" borderId="10">
      <alignment vertical="center"/>
      <protection/>
    </xf>
    <xf numFmtId="0" fontId="67" fillId="32" borderId="3" applyNumberFormat="0" applyAlignment="0" applyProtection="0"/>
    <xf numFmtId="175"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8">
    <xf numFmtId="49" fontId="0" fillId="0" borderId="0" xfId="0" applyAlignment="1">
      <alignment horizontal="justify" vertical="justify" wrapText="1"/>
    </xf>
    <xf numFmtId="49" fontId="8" fillId="0" borderId="0" xfId="0" applyFont="1" applyFill="1" applyBorder="1" applyAlignment="1" applyProtection="1">
      <alignment horizontal="center" vertical="top" wrapText="1"/>
      <protection/>
    </xf>
    <xf numFmtId="49" fontId="8" fillId="0" borderId="0" xfId="0" applyFont="1" applyFill="1" applyBorder="1" applyAlignment="1" applyProtection="1">
      <alignment horizontal="justify" vertical="justify" wrapText="1"/>
      <protection/>
    </xf>
    <xf numFmtId="49" fontId="9" fillId="0" borderId="0" xfId="0" applyFont="1" applyFill="1" applyBorder="1" applyAlignment="1" applyProtection="1">
      <alignment horizontal="justify" vertical="justify" wrapText="1"/>
      <protection/>
    </xf>
    <xf numFmtId="4" fontId="9" fillId="0" borderId="0" xfId="0" applyNumberFormat="1" applyFont="1" applyFill="1" applyBorder="1" applyAlignment="1" applyProtection="1">
      <alignment vertical="top"/>
      <protection/>
    </xf>
    <xf numFmtId="49" fontId="9" fillId="0" borderId="0" xfId="0" applyFont="1" applyFill="1" applyBorder="1" applyAlignment="1" applyProtection="1">
      <alignment vertical="top"/>
      <protection/>
    </xf>
    <xf numFmtId="49" fontId="8" fillId="0" borderId="0" xfId="0"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wrapText="1"/>
      <protection/>
    </xf>
    <xf numFmtId="49" fontId="9" fillId="0" borderId="0" xfId="0" applyFont="1" applyFill="1" applyBorder="1" applyAlignment="1" applyProtection="1">
      <alignment horizontal="justify" vertical="top" wrapText="1"/>
      <protection/>
    </xf>
    <xf numFmtId="0" fontId="10" fillId="0" borderId="0" xfId="53" applyNumberFormat="1" applyFont="1" applyBorder="1" applyAlignment="1" applyProtection="1">
      <alignment vertical="top"/>
      <protection/>
    </xf>
    <xf numFmtId="49" fontId="9" fillId="0" borderId="0" xfId="0" applyFont="1" applyFill="1" applyBorder="1" applyAlignment="1" applyProtection="1">
      <alignment horizontal="right" vertical="top"/>
      <protection/>
    </xf>
    <xf numFmtId="2" fontId="8" fillId="0" borderId="0" xfId="0" applyNumberFormat="1" applyFont="1" applyFill="1" applyBorder="1" applyAlignment="1" applyProtection="1">
      <alignment horizontal="justify" vertical="justify" wrapText="1"/>
      <protection/>
    </xf>
    <xf numFmtId="2" fontId="8" fillId="0" borderId="0" xfId="0" applyNumberFormat="1" applyFont="1" applyFill="1" applyBorder="1" applyAlignment="1" applyProtection="1">
      <alignment horizontal="center" vertical="top" wrapText="1"/>
      <protection/>
    </xf>
    <xf numFmtId="2" fontId="9" fillId="0" borderId="0" xfId="0" applyNumberFormat="1" applyFont="1" applyFill="1" applyBorder="1" applyAlignment="1" applyProtection="1">
      <alignment horizontal="justify" vertical="justify" wrapText="1"/>
      <protection/>
    </xf>
    <xf numFmtId="2" fontId="9" fillId="0" borderId="0" xfId="0" applyNumberFormat="1" applyFont="1" applyFill="1" applyBorder="1" applyAlignment="1" applyProtection="1">
      <alignment horizontal="justify" vertical="top" wrapText="1"/>
      <protection/>
    </xf>
    <xf numFmtId="2" fontId="9" fillId="0" borderId="0" xfId="0" applyNumberFormat="1" applyFont="1" applyFill="1" applyBorder="1" applyAlignment="1" applyProtection="1">
      <alignment vertical="top"/>
      <protection/>
    </xf>
    <xf numFmtId="49" fontId="14" fillId="0" borderId="0" xfId="0" applyFont="1" applyFill="1" applyBorder="1" applyAlignment="1" applyProtection="1">
      <alignment horizontal="justify" vertical="justify" wrapText="1"/>
      <protection/>
    </xf>
    <xf numFmtId="2" fontId="14" fillId="0" borderId="0" xfId="0" applyNumberFormat="1" applyFont="1" applyFill="1" applyBorder="1" applyAlignment="1" applyProtection="1">
      <alignment horizontal="justify" vertical="justify" wrapText="1"/>
      <protection/>
    </xf>
    <xf numFmtId="49" fontId="15" fillId="0" borderId="0" xfId="0" applyFont="1" applyFill="1" applyBorder="1" applyAlignment="1" applyProtection="1">
      <alignment horizontal="justify" vertical="justify" wrapText="1"/>
      <protection/>
    </xf>
    <xf numFmtId="4"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9" fontId="14" fillId="0" borderId="0" xfId="0" applyFont="1" applyFill="1" applyBorder="1" applyAlignment="1" applyProtection="1">
      <alignment vertical="top"/>
      <protection/>
    </xf>
    <xf numFmtId="2" fontId="0" fillId="0" borderId="0" xfId="0" applyNumberFormat="1" applyFont="1" applyFill="1" applyBorder="1" applyAlignment="1" applyProtection="1">
      <alignment horizontal="justify" vertical="justify" wrapText="1"/>
      <protection/>
    </xf>
    <xf numFmtId="0" fontId="16" fillId="0" borderId="0" xfId="59" applyFont="1">
      <alignment/>
      <protection/>
    </xf>
    <xf numFmtId="2" fontId="17" fillId="0" borderId="0" xfId="0" applyNumberFormat="1" applyFont="1" applyFill="1" applyBorder="1" applyAlignment="1" applyProtection="1">
      <alignment horizontal="justify" vertical="justify" wrapText="1"/>
      <protection/>
    </xf>
    <xf numFmtId="4" fontId="15" fillId="0" borderId="0" xfId="0" applyNumberFormat="1" applyFont="1" applyFill="1" applyBorder="1" applyAlignment="1" applyProtection="1">
      <alignment vertical="top"/>
      <protection/>
    </xf>
    <xf numFmtId="49" fontId="15" fillId="0" borderId="0" xfId="0" applyFont="1" applyFill="1" applyBorder="1" applyAlignment="1" applyProtection="1">
      <alignment vertical="top"/>
      <protection/>
    </xf>
    <xf numFmtId="49" fontId="11" fillId="0" borderId="0" xfId="0" applyFont="1" applyAlignment="1">
      <alignment horizontal="justify" vertical="center" wrapText="1"/>
    </xf>
    <xf numFmtId="0" fontId="19" fillId="0" borderId="0" xfId="53" applyNumberFormat="1" applyFont="1" applyBorder="1" applyAlignment="1">
      <alignment horizontal="left" vertical="center" wrapText="1"/>
      <protection/>
    </xf>
    <xf numFmtId="4" fontId="19" fillId="0" borderId="0" xfId="59" applyNumberFormat="1" applyFont="1" applyAlignment="1">
      <alignment vertical="center"/>
      <protection/>
    </xf>
    <xf numFmtId="49" fontId="19" fillId="0" borderId="0" xfId="0" applyFont="1" applyFill="1" applyBorder="1" applyAlignment="1" applyProtection="1">
      <alignment horizontal="left" vertical="center" wrapText="1"/>
      <protection/>
    </xf>
    <xf numFmtId="4" fontId="20" fillId="0" borderId="0" xfId="67" applyNumberFormat="1" applyFont="1" applyFill="1" applyBorder="1" applyAlignment="1" applyProtection="1">
      <alignment horizontal="right" vertical="center" shrinkToFit="1"/>
      <protection locked="0"/>
    </xf>
    <xf numFmtId="49" fontId="20" fillId="0" borderId="0" xfId="0" applyFont="1" applyFill="1" applyBorder="1" applyAlignment="1" applyProtection="1">
      <alignment horizontal="left" vertical="top"/>
      <protection/>
    </xf>
    <xf numFmtId="0" fontId="20" fillId="0" borderId="0" xfId="0" applyNumberFormat="1" applyFont="1" applyAlignment="1">
      <alignment horizontal="justify" vertical="top" wrapText="1"/>
    </xf>
    <xf numFmtId="4" fontId="20" fillId="0" borderId="0" xfId="0" applyNumberFormat="1" applyFont="1" applyFill="1" applyBorder="1" applyAlignment="1" applyProtection="1">
      <alignment horizontal="right" vertical="top" wrapText="1"/>
      <protection/>
    </xf>
    <xf numFmtId="49" fontId="20" fillId="0" borderId="0" xfId="0" applyFont="1" applyFill="1" applyBorder="1" applyAlignment="1" applyProtection="1">
      <alignment horizontal="left" vertical="top" wrapText="1"/>
      <protection/>
    </xf>
    <xf numFmtId="2" fontId="20" fillId="0" borderId="0" xfId="0" applyNumberFormat="1" applyFont="1" applyFill="1" applyBorder="1" applyAlignment="1" applyProtection="1">
      <alignment horizontal="right" vertical="top" wrapText="1"/>
      <protection/>
    </xf>
    <xf numFmtId="0" fontId="20" fillId="0" borderId="0" xfId="59" applyNumberFormat="1" applyFont="1" applyAlignment="1">
      <alignment horizontal="justify" vertical="top" wrapText="1"/>
      <protection/>
    </xf>
    <xf numFmtId="49" fontId="20" fillId="0" borderId="0" xfId="0" applyFont="1" applyFill="1" applyAlignment="1">
      <alignment horizontal="right" vertical="top" wrapText="1"/>
    </xf>
    <xf numFmtId="4" fontId="20" fillId="0" borderId="0" xfId="52" applyNumberFormat="1" applyFont="1" applyAlignment="1">
      <alignment horizontal="right" vertical="top" wrapText="1"/>
      <protection/>
    </xf>
    <xf numFmtId="0" fontId="19" fillId="0" borderId="0" xfId="53" applyNumberFormat="1" applyFont="1" applyBorder="1" applyAlignment="1">
      <alignment vertical="center" wrapText="1"/>
      <protection/>
    </xf>
    <xf numFmtId="4" fontId="22" fillId="0" borderId="0" xfId="52" applyNumberFormat="1" applyFont="1" applyAlignment="1">
      <alignment horizontal="right" wrapText="1"/>
      <protection/>
    </xf>
    <xf numFmtId="0" fontId="20" fillId="0" borderId="0" xfId="59" applyFont="1" applyFill="1" applyBorder="1" applyAlignment="1" applyProtection="1">
      <alignment horizontal="center"/>
      <protection/>
    </xf>
    <xf numFmtId="4" fontId="20" fillId="0" borderId="0" xfId="67" applyNumberFormat="1" applyFont="1" applyFill="1" applyBorder="1" applyAlignment="1" applyProtection="1">
      <alignment horizontal="center" shrinkToFit="1"/>
      <protection/>
    </xf>
    <xf numFmtId="2" fontId="20" fillId="0" borderId="0" xfId="52" applyFont="1" applyAlignment="1">
      <alignment horizontal="right" vertical="top" wrapText="1"/>
      <protection/>
    </xf>
    <xf numFmtId="4" fontId="20" fillId="0" borderId="0" xfId="52" applyNumberFormat="1" applyFont="1" applyFill="1" applyAlignment="1">
      <alignment horizontal="right" vertical="top" wrapText="1"/>
      <protection/>
    </xf>
    <xf numFmtId="2" fontId="22" fillId="0" borderId="0" xfId="52" applyFont="1" applyAlignment="1">
      <alignment horizontal="right" wrapText="1"/>
      <protection/>
    </xf>
    <xf numFmtId="4" fontId="19" fillId="0" borderId="0" xfId="67" applyNumberFormat="1" applyFont="1" applyFill="1" applyBorder="1" applyAlignment="1" applyProtection="1">
      <alignment horizontal="right" vertical="center" shrinkToFit="1"/>
      <protection locked="0"/>
    </xf>
    <xf numFmtId="0" fontId="20" fillId="0" borderId="0" xfId="59" applyNumberFormat="1" applyFont="1" applyAlignment="1">
      <alignment horizontal="left" vertical="top" wrapText="1"/>
      <protection/>
    </xf>
    <xf numFmtId="49" fontId="27" fillId="0" borderId="0" xfId="0" applyFont="1" applyAlignment="1">
      <alignment horizontal="justify" vertical="justify" wrapText="1"/>
    </xf>
    <xf numFmtId="3" fontId="20" fillId="0" borderId="0" xfId="52" applyNumberFormat="1" applyFont="1" applyAlignment="1">
      <alignment vertical="top" wrapText="1"/>
      <protection/>
    </xf>
    <xf numFmtId="2" fontId="20" fillId="0" borderId="0" xfId="52" applyFont="1" applyAlignment="1">
      <alignment horizontal="right" wrapText="1"/>
      <protection/>
    </xf>
    <xf numFmtId="0" fontId="20" fillId="0" borderId="0" xfId="0" applyNumberFormat="1" applyFont="1" applyFill="1" applyBorder="1" applyAlignment="1" applyProtection="1">
      <alignment horizontal="justify" vertical="top" wrapText="1"/>
      <protection/>
    </xf>
    <xf numFmtId="49" fontId="29" fillId="33" borderId="11" xfId="0" applyFont="1" applyFill="1" applyBorder="1" applyAlignment="1" applyProtection="1">
      <alignment horizontal="center" vertical="center" wrapText="1"/>
      <protection/>
    </xf>
    <xf numFmtId="0" fontId="29" fillId="33" borderId="11" xfId="0" applyNumberFormat="1" applyFont="1" applyFill="1" applyBorder="1" applyAlignment="1" applyProtection="1">
      <alignment horizontal="center" vertical="center" wrapText="1"/>
      <protection/>
    </xf>
    <xf numFmtId="4" fontId="29" fillId="33" borderId="11" xfId="0" applyNumberFormat="1" applyFont="1" applyFill="1" applyBorder="1" applyAlignment="1" applyProtection="1">
      <alignment horizontal="center" vertical="center" wrapText="1"/>
      <protection/>
    </xf>
    <xf numFmtId="4" fontId="29" fillId="33" borderId="11" xfId="0" applyNumberFormat="1" applyFont="1" applyFill="1" applyBorder="1" applyAlignment="1" applyProtection="1">
      <alignment horizontal="right" vertical="center" wrapText="1"/>
      <protection/>
    </xf>
    <xf numFmtId="49" fontId="20" fillId="0" borderId="0" xfId="0" applyFont="1" applyFill="1" applyBorder="1" applyAlignment="1" applyProtection="1">
      <alignment horizontal="right" vertical="top"/>
      <protection/>
    </xf>
    <xf numFmtId="49" fontId="19" fillId="0" borderId="0" xfId="0" applyNumberFormat="1" applyFont="1" applyBorder="1" applyAlignment="1">
      <alignment horizontal="center" vertical="center" wrapText="1"/>
    </xf>
    <xf numFmtId="4" fontId="19" fillId="0" borderId="0" xfId="0" applyNumberFormat="1" applyFont="1" applyBorder="1" applyAlignment="1">
      <alignment horizontal="center" vertical="center" wrapText="1"/>
    </xf>
    <xf numFmtId="49" fontId="19" fillId="0" borderId="0" xfId="0" applyFont="1" applyFill="1" applyBorder="1" applyAlignment="1" applyProtection="1">
      <alignment horizontal="center" wrapText="1"/>
      <protection/>
    </xf>
    <xf numFmtId="4" fontId="19" fillId="0" borderId="0" xfId="67" applyNumberFormat="1" applyFont="1" applyFill="1" applyBorder="1" applyAlignment="1" applyProtection="1">
      <alignment horizontal="center" shrinkToFit="1"/>
      <protection/>
    </xf>
    <xf numFmtId="49" fontId="20" fillId="0" borderId="0" xfId="0" applyFont="1" applyFill="1" applyBorder="1" applyAlignment="1" applyProtection="1">
      <alignment horizontal="justify" vertical="justify" wrapText="1"/>
      <protection/>
    </xf>
    <xf numFmtId="2" fontId="20" fillId="0" borderId="0" xfId="52" applyFont="1" applyAlignment="1">
      <alignment horizontal="left" wrapText="1"/>
      <protection/>
    </xf>
    <xf numFmtId="4" fontId="20" fillId="0" borderId="0" xfId="52" applyNumberFormat="1" applyFont="1" applyAlignment="1">
      <alignment horizontal="right" wrapText="1"/>
      <protection/>
    </xf>
    <xf numFmtId="0" fontId="19" fillId="0" borderId="0" xfId="53" applyNumberFormat="1" applyFont="1" applyBorder="1" applyAlignment="1">
      <alignment vertical="top" wrapText="1"/>
      <protection/>
    </xf>
    <xf numFmtId="4" fontId="19" fillId="0" borderId="0" xfId="53" applyNumberFormat="1" applyFont="1" applyBorder="1" applyAlignment="1">
      <alignment vertical="top" wrapText="1"/>
      <protection/>
    </xf>
    <xf numFmtId="49" fontId="20" fillId="0" borderId="0" xfId="0" applyFont="1" applyFill="1" applyAlignment="1">
      <alignment horizontal="right" vertical="justify" wrapText="1"/>
    </xf>
    <xf numFmtId="1" fontId="20" fillId="0" borderId="0" xfId="52" applyNumberFormat="1" applyFont="1" applyAlignment="1">
      <alignment horizontal="right" vertical="justify" wrapText="1"/>
      <protection/>
    </xf>
    <xf numFmtId="0" fontId="19" fillId="0" borderId="0" xfId="59" applyNumberFormat="1" applyFont="1" applyBorder="1" applyAlignment="1">
      <alignment vertical="top" wrapText="1"/>
      <protection/>
    </xf>
    <xf numFmtId="4" fontId="19" fillId="0" borderId="0" xfId="59" applyNumberFormat="1" applyFont="1" applyBorder="1" applyAlignment="1">
      <alignment vertical="top" wrapText="1"/>
      <protection/>
    </xf>
    <xf numFmtId="49" fontId="20" fillId="0" borderId="0" xfId="0" applyFont="1" applyFill="1" applyBorder="1" applyAlignment="1" applyProtection="1">
      <alignment horizontal="center" vertical="top"/>
      <protection/>
    </xf>
    <xf numFmtId="49" fontId="20" fillId="0" borderId="0" xfId="0" applyFont="1" applyFill="1" applyBorder="1" applyAlignment="1" applyProtection="1">
      <alignment horizontal="center" wrapText="1"/>
      <protection/>
    </xf>
    <xf numFmtId="4" fontId="20" fillId="0" borderId="0" xfId="0" applyNumberFormat="1" applyFont="1" applyFill="1" applyBorder="1" applyAlignment="1" applyProtection="1">
      <alignment horizontal="center" shrinkToFit="1"/>
      <protection/>
    </xf>
    <xf numFmtId="4" fontId="20" fillId="0" borderId="0" xfId="0" applyNumberFormat="1" applyFont="1" applyFill="1" applyBorder="1" applyAlignment="1" applyProtection="1">
      <alignment horizontal="right" vertical="center" shrinkToFit="1"/>
      <protection/>
    </xf>
    <xf numFmtId="4" fontId="20" fillId="0" borderId="0" xfId="0" applyNumberFormat="1" applyFont="1" applyFill="1" applyBorder="1" applyAlignment="1" applyProtection="1">
      <alignment horizontal="justify" vertical="justify" wrapText="1"/>
      <protection/>
    </xf>
    <xf numFmtId="0" fontId="20" fillId="0" borderId="0" xfId="0" applyNumberFormat="1" applyFont="1" applyFill="1" applyAlignment="1">
      <alignment horizontal="justify" vertical="top" wrapText="1"/>
    </xf>
    <xf numFmtId="0" fontId="20" fillId="0" borderId="0" xfId="59" applyNumberFormat="1" applyFont="1" applyFill="1" applyAlignment="1" quotePrefix="1">
      <alignment horizontal="justify" vertical="top" wrapText="1"/>
      <protection/>
    </xf>
    <xf numFmtId="2" fontId="28" fillId="0" borderId="0" xfId="0" applyNumberFormat="1" applyFont="1" applyFill="1" applyBorder="1" applyAlignment="1" applyProtection="1">
      <alignment horizontal="right" vertical="top" wrapText="1"/>
      <protection/>
    </xf>
    <xf numFmtId="2" fontId="22" fillId="0" borderId="0" xfId="52" applyNumberFormat="1" applyFont="1" applyAlignment="1">
      <alignment horizontal="right" wrapText="1"/>
      <protection/>
    </xf>
    <xf numFmtId="0" fontId="20" fillId="0" borderId="0" xfId="0" applyNumberFormat="1" applyFont="1" applyFill="1" applyBorder="1" applyAlignment="1">
      <alignment horizontal="justify" vertical="top" wrapText="1"/>
    </xf>
    <xf numFmtId="0" fontId="20" fillId="0" borderId="0" xfId="59" applyNumberFormat="1" applyFont="1" applyFill="1" applyAlignment="1">
      <alignment horizontal="justify" vertical="top" wrapText="1"/>
      <protection/>
    </xf>
    <xf numFmtId="2" fontId="20" fillId="0" borderId="0" xfId="0" applyNumberFormat="1" applyFont="1" applyFill="1" applyBorder="1" applyAlignment="1" applyProtection="1">
      <alignment horizontal="left" vertical="top" wrapText="1"/>
      <protection/>
    </xf>
    <xf numFmtId="0" fontId="68" fillId="0" borderId="0" xfId="0" applyNumberFormat="1" applyFont="1" applyFill="1" applyAlignment="1" applyProtection="1">
      <alignment horizontal="justify" vertical="top"/>
      <protection/>
    </xf>
    <xf numFmtId="49" fontId="68" fillId="0" borderId="0" xfId="0" applyFont="1" applyFill="1" applyAlignment="1" applyProtection="1" quotePrefix="1">
      <alignment horizontal="justify" vertical="top"/>
      <protection/>
    </xf>
    <xf numFmtId="49" fontId="32" fillId="0" borderId="0" xfId="0" applyFont="1" applyFill="1" applyBorder="1" applyAlignment="1" applyProtection="1">
      <alignment horizontal="right" vertical="top"/>
      <protection/>
    </xf>
    <xf numFmtId="49" fontId="31" fillId="0" borderId="0" xfId="0" applyFont="1" applyFill="1" applyBorder="1" applyAlignment="1" applyProtection="1">
      <alignment horizontal="center" wrapText="1"/>
      <protection/>
    </xf>
    <xf numFmtId="4" fontId="31" fillId="0" borderId="0" xfId="67" applyNumberFormat="1" applyFont="1" applyFill="1" applyBorder="1" applyAlignment="1" applyProtection="1">
      <alignment horizontal="right" vertical="center" shrinkToFit="1"/>
      <protection/>
    </xf>
    <xf numFmtId="49" fontId="31" fillId="0" borderId="0" xfId="0" applyFont="1" applyFill="1" applyBorder="1" applyAlignment="1" applyProtection="1">
      <alignment horizontal="left" vertical="center" wrapText="1"/>
      <protection/>
    </xf>
    <xf numFmtId="0" fontId="31" fillId="0" borderId="0" xfId="53" applyNumberFormat="1" applyFont="1" applyBorder="1" applyAlignment="1">
      <alignment vertical="center" wrapText="1"/>
      <protection/>
    </xf>
    <xf numFmtId="0" fontId="31" fillId="0" borderId="0" xfId="53" applyNumberFormat="1" applyFont="1" applyBorder="1" applyAlignment="1">
      <alignment horizontal="left" vertical="top" wrapText="1"/>
      <protection/>
    </xf>
    <xf numFmtId="4" fontId="31" fillId="0" borderId="0" xfId="53" applyNumberFormat="1" applyFont="1" applyBorder="1" applyAlignment="1">
      <alignment horizontal="right" vertical="center" wrapText="1"/>
      <protection/>
    </xf>
    <xf numFmtId="49" fontId="31" fillId="0" borderId="12" xfId="0" applyFont="1" applyFill="1" applyBorder="1" applyAlignment="1" applyProtection="1">
      <alignment horizontal="left" vertical="center" wrapText="1"/>
      <protection/>
    </xf>
    <xf numFmtId="0" fontId="31" fillId="0" borderId="12" xfId="53" applyNumberFormat="1" applyFont="1" applyBorder="1" applyAlignment="1">
      <alignment vertical="center" wrapText="1"/>
      <protection/>
    </xf>
    <xf numFmtId="4" fontId="31" fillId="0" borderId="12" xfId="67" applyNumberFormat="1" applyFont="1" applyFill="1" applyBorder="1" applyAlignment="1" applyProtection="1">
      <alignment horizontal="right" vertical="center" shrinkToFit="1"/>
      <protection/>
    </xf>
    <xf numFmtId="4" fontId="19" fillId="0" borderId="0" xfId="67" applyNumberFormat="1" applyFont="1" applyFill="1" applyBorder="1" applyAlignment="1" applyProtection="1">
      <alignment horizontal="right" vertical="center" shrinkToFit="1"/>
      <protection/>
    </xf>
    <xf numFmtId="49" fontId="31" fillId="0" borderId="0" xfId="0" applyFont="1" applyFill="1" applyBorder="1" applyAlignment="1" applyProtection="1">
      <alignment horizontal="center"/>
      <protection/>
    </xf>
    <xf numFmtId="2" fontId="22" fillId="0" borderId="0" xfId="52" applyFont="1" applyAlignment="1">
      <alignment horizontal="left" wrapText="1"/>
      <protection/>
    </xf>
    <xf numFmtId="4" fontId="31" fillId="0" borderId="0" xfId="52" applyNumberFormat="1" applyFont="1" applyAlignment="1">
      <alignment horizontal="right" vertical="center" wrapText="1"/>
      <protection/>
    </xf>
    <xf numFmtId="4" fontId="31" fillId="0" borderId="12" xfId="53" applyNumberFormat="1" applyFont="1" applyBorder="1" applyAlignment="1">
      <alignment horizontal="right" vertical="center" wrapText="1"/>
      <protection/>
    </xf>
    <xf numFmtId="0" fontId="31" fillId="0" borderId="0" xfId="53" applyNumberFormat="1" applyFont="1" applyBorder="1" applyAlignment="1">
      <alignment horizontal="right" vertical="center" wrapText="1"/>
      <protection/>
    </xf>
    <xf numFmtId="4" fontId="19" fillId="0" borderId="0" xfId="53" applyNumberFormat="1" applyFont="1" applyBorder="1" applyAlignment="1">
      <alignment horizontal="right" vertical="center" wrapText="1"/>
      <protection/>
    </xf>
    <xf numFmtId="49" fontId="19" fillId="0" borderId="13" xfId="0" applyNumberFormat="1" applyFont="1" applyFill="1" applyBorder="1" applyAlignment="1" applyProtection="1">
      <alignment horizontal="center" vertical="top" wrapText="1"/>
      <protection/>
    </xf>
    <xf numFmtId="0" fontId="18" fillId="0" borderId="13" xfId="0" applyNumberFormat="1" applyFont="1" applyFill="1" applyBorder="1" applyAlignment="1" applyProtection="1">
      <alignment horizontal="justify" vertical="top" wrapText="1"/>
      <protection/>
    </xf>
    <xf numFmtId="49" fontId="18" fillId="0" borderId="13" xfId="0" applyFont="1" applyFill="1" applyBorder="1" applyAlignment="1" applyProtection="1">
      <alignment horizontal="center"/>
      <protection/>
    </xf>
    <xf numFmtId="4" fontId="31" fillId="0" borderId="13" xfId="67" applyNumberFormat="1" applyFont="1" applyFill="1" applyBorder="1" applyAlignment="1" applyProtection="1">
      <alignment horizontal="right" vertical="center" shrinkToFit="1"/>
      <protection/>
    </xf>
    <xf numFmtId="49" fontId="19" fillId="0" borderId="0"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justify" vertical="top" wrapText="1"/>
      <protection/>
    </xf>
    <xf numFmtId="49" fontId="18" fillId="0" borderId="0" xfId="0"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wrapText="1"/>
      <protection/>
    </xf>
    <xf numFmtId="4" fontId="31" fillId="0" borderId="0" xfId="67" applyNumberFormat="1" applyFont="1" applyFill="1" applyBorder="1" applyAlignment="1" applyProtection="1">
      <alignment horizontal="center" shrinkToFit="1"/>
      <protection/>
    </xf>
    <xf numFmtId="0" fontId="19" fillId="0" borderId="0" xfId="53" applyNumberFormat="1" applyFont="1" applyBorder="1" applyAlignment="1" applyProtection="1">
      <alignment vertical="top"/>
      <protection/>
    </xf>
    <xf numFmtId="0" fontId="19" fillId="0" borderId="0" xfId="53" applyNumberFormat="1" applyFont="1" applyBorder="1" applyAlignment="1" applyProtection="1">
      <alignment vertical="top" wrapText="1"/>
      <protection/>
    </xf>
    <xf numFmtId="49" fontId="32" fillId="0" borderId="0" xfId="0" applyFont="1" applyFill="1" applyBorder="1" applyAlignment="1" applyProtection="1">
      <alignment horizontal="justify" vertical="justify" wrapText="1"/>
      <protection/>
    </xf>
    <xf numFmtId="49" fontId="32" fillId="0" borderId="0" xfId="0" applyFont="1" applyFill="1" applyBorder="1" applyAlignment="1" applyProtection="1">
      <alignment horizontal="center" vertical="top"/>
      <protection/>
    </xf>
    <xf numFmtId="0" fontId="32" fillId="0" borderId="0" xfId="0" applyNumberFormat="1" applyFont="1" applyFill="1" applyBorder="1" applyAlignment="1" applyProtection="1">
      <alignment horizontal="justify" vertical="top" wrapText="1"/>
      <protection/>
    </xf>
    <xf numFmtId="49" fontId="32" fillId="0" borderId="0" xfId="0" applyFont="1" applyFill="1" applyBorder="1" applyAlignment="1" applyProtection="1">
      <alignment horizontal="center" wrapText="1"/>
      <protection/>
    </xf>
    <xf numFmtId="4" fontId="32" fillId="0" borderId="0" xfId="0" applyNumberFormat="1" applyFont="1" applyFill="1" applyBorder="1" applyAlignment="1" applyProtection="1">
      <alignment horizontal="center" shrinkToFit="1"/>
      <protection/>
    </xf>
    <xf numFmtId="49" fontId="22" fillId="0" borderId="0" xfId="0" applyFont="1" applyFill="1" applyBorder="1" applyAlignment="1" applyProtection="1">
      <alignment horizontal="justify" vertical="justify" wrapText="1"/>
      <protection/>
    </xf>
    <xf numFmtId="49" fontId="22" fillId="0" borderId="0" xfId="0" applyFont="1" applyFill="1" applyBorder="1" applyAlignment="1" applyProtection="1">
      <alignment vertical="top"/>
      <protection/>
    </xf>
    <xf numFmtId="0" fontId="22" fillId="0" borderId="0" xfId="59" applyFont="1">
      <alignment/>
      <protection/>
    </xf>
    <xf numFmtId="49" fontId="18" fillId="0" borderId="0" xfId="0" applyFont="1" applyFill="1" applyBorder="1" applyAlignment="1" applyProtection="1">
      <alignment horizontal="left" vertical="center" wrapText="1"/>
      <protection/>
    </xf>
    <xf numFmtId="0" fontId="18" fillId="0" borderId="0" xfId="53" applyNumberFormat="1" applyFont="1" applyBorder="1" applyAlignment="1">
      <alignment vertical="center" wrapText="1"/>
      <protection/>
    </xf>
    <xf numFmtId="4" fontId="18" fillId="0" borderId="0" xfId="67" applyNumberFormat="1" applyFont="1" applyFill="1" applyBorder="1" applyAlignment="1" applyProtection="1">
      <alignment horizontal="right" vertical="center" shrinkToFit="1"/>
      <protection/>
    </xf>
    <xf numFmtId="49" fontId="19" fillId="0" borderId="0" xfId="0" applyNumberFormat="1" applyFont="1" applyFill="1" applyBorder="1" applyAlignment="1" applyProtection="1">
      <alignment horizontal="left" vertical="center" wrapText="1"/>
      <protection/>
    </xf>
    <xf numFmtId="49" fontId="19" fillId="0" borderId="0" xfId="0" applyNumberFormat="1" applyFont="1" applyBorder="1" applyAlignment="1">
      <alignment vertical="center" wrapText="1"/>
    </xf>
    <xf numFmtId="2" fontId="19" fillId="0" borderId="0" xfId="67" applyNumberFormat="1" applyFont="1" applyFill="1" applyBorder="1" applyAlignment="1" applyProtection="1">
      <alignment horizontal="right" vertical="center" shrinkToFit="1"/>
      <protection locked="0"/>
    </xf>
    <xf numFmtId="49" fontId="20" fillId="0" borderId="0" xfId="0" applyNumberFormat="1" applyFont="1" applyFill="1" applyBorder="1" applyAlignment="1" applyProtection="1">
      <alignment horizontal="left" vertical="top" wrapText="1"/>
      <protection/>
    </xf>
    <xf numFmtId="4" fontId="20" fillId="0" borderId="0" xfId="0" applyNumberFormat="1" applyFont="1" applyFill="1" applyBorder="1" applyAlignment="1" applyProtection="1">
      <alignment horizontal="right" vertical="top" shrinkToFit="1"/>
      <protection/>
    </xf>
    <xf numFmtId="49" fontId="20" fillId="0" borderId="0" xfId="0" applyFont="1" applyAlignment="1">
      <alignment horizontal="justify" vertical="top" wrapText="1"/>
    </xf>
    <xf numFmtId="49" fontId="20" fillId="0" borderId="0" xfId="0" applyFont="1" applyAlignment="1">
      <alignment horizontal="justify" vertical="justify" wrapText="1"/>
    </xf>
    <xf numFmtId="4" fontId="19" fillId="0" borderId="0" xfId="0" applyNumberFormat="1" applyFont="1" applyFill="1" applyBorder="1" applyAlignment="1" applyProtection="1">
      <alignment horizontal="right" vertical="center" shrinkToFit="1"/>
      <protection/>
    </xf>
    <xf numFmtId="49" fontId="20" fillId="0" borderId="0" xfId="0" applyFont="1" applyFill="1" applyAlignment="1">
      <alignment horizontal="right" wrapText="1"/>
    </xf>
    <xf numFmtId="4" fontId="20" fillId="0" borderId="0" xfId="0" applyNumberFormat="1" applyFont="1" applyFill="1" applyAlignment="1">
      <alignment/>
    </xf>
    <xf numFmtId="0" fontId="19" fillId="0" borderId="0" xfId="53" applyNumberFormat="1" applyFont="1" applyBorder="1" applyAlignment="1">
      <alignment horizontal="center" vertical="top" wrapText="1"/>
      <protection/>
    </xf>
    <xf numFmtId="49" fontId="33" fillId="0" borderId="0" xfId="0" applyFont="1" applyFill="1" applyBorder="1" applyAlignment="1" applyProtection="1">
      <alignment horizontal="justify" vertical="justify" wrapText="1"/>
      <protection/>
    </xf>
    <xf numFmtId="2" fontId="33" fillId="0" borderId="0" xfId="0" applyNumberFormat="1" applyFont="1" applyFill="1" applyBorder="1" applyAlignment="1" applyProtection="1">
      <alignment horizontal="justify" vertical="justify" wrapText="1"/>
      <protection/>
    </xf>
    <xf numFmtId="49" fontId="6" fillId="0" borderId="0" xfId="0" applyFont="1" applyFill="1" applyBorder="1" applyAlignment="1" applyProtection="1">
      <alignment horizontal="justify" vertical="justify" wrapText="1"/>
      <protection/>
    </xf>
    <xf numFmtId="44" fontId="20" fillId="0" borderId="0" xfId="0" applyNumberFormat="1" applyFont="1" applyFill="1" applyBorder="1" applyAlignment="1" applyProtection="1">
      <alignment horizontal="right" vertical="top" wrapText="1"/>
      <protection/>
    </xf>
    <xf numFmtId="49" fontId="19" fillId="0" borderId="0" xfId="0" applyFont="1" applyFill="1" applyBorder="1" applyAlignment="1" applyProtection="1">
      <alignment horizontal="left" vertical="top" wrapText="1"/>
      <protection/>
    </xf>
    <xf numFmtId="0" fontId="19" fillId="0" borderId="0" xfId="0" applyNumberFormat="1" applyFont="1" applyAlignment="1">
      <alignment horizontal="justify" vertical="top" wrapText="1"/>
    </xf>
    <xf numFmtId="4" fontId="19" fillId="0" borderId="0" xfId="0" applyNumberFormat="1" applyFont="1" applyFill="1" applyBorder="1" applyAlignment="1" applyProtection="1">
      <alignment horizontal="right" vertical="top" wrapText="1"/>
      <protection/>
    </xf>
    <xf numFmtId="0" fontId="20" fillId="0" borderId="0" xfId="59" applyNumberFormat="1" applyFont="1" applyFill="1" applyAlignment="1">
      <alignment horizontal="left" vertical="top" wrapText="1"/>
      <protection/>
    </xf>
    <xf numFmtId="0" fontId="20" fillId="0" borderId="0" xfId="0" applyNumberFormat="1" applyFont="1" applyAlignment="1" applyProtection="1">
      <alignment horizontal="justify" vertical="top" wrapText="1"/>
      <protection/>
    </xf>
    <xf numFmtId="49" fontId="18" fillId="0" borderId="14"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19" fillId="0" borderId="0" xfId="53" applyNumberFormat="1" applyFont="1" applyBorder="1" applyAlignment="1">
      <alignment horizontal="left" vertical="center" wrapText="1"/>
      <protection/>
    </xf>
    <xf numFmtId="0" fontId="18" fillId="0" borderId="0" xfId="0" applyNumberFormat="1" applyFont="1" applyFill="1" applyBorder="1" applyAlignment="1" applyProtection="1">
      <alignment horizontal="left" vertical="top" wrapText="1"/>
      <protection/>
    </xf>
    <xf numFmtId="4" fontId="19" fillId="0" borderId="0" xfId="52" applyNumberFormat="1" applyFont="1" applyAlignment="1">
      <alignment horizontal="left" wrapText="1"/>
      <protection/>
    </xf>
    <xf numFmtId="4" fontId="22" fillId="0" borderId="0" xfId="52" applyNumberFormat="1" applyFont="1" applyAlignment="1">
      <alignment horizontal="left" wrapText="1"/>
      <protection/>
    </xf>
    <xf numFmtId="0" fontId="31" fillId="0" borderId="0" xfId="53" applyNumberFormat="1" applyFont="1" applyBorder="1" applyAlignment="1">
      <alignment horizontal="left" vertical="center" wrapText="1"/>
      <protection/>
    </xf>
    <xf numFmtId="0" fontId="18" fillId="0" borderId="0" xfId="53" applyNumberFormat="1" applyFont="1" applyBorder="1" applyAlignment="1">
      <alignment horizontal="left" vertical="center" wrapText="1"/>
      <protection/>
    </xf>
    <xf numFmtId="4" fontId="19" fillId="0" borderId="0" xfId="0" applyNumberFormat="1" applyFont="1" applyBorder="1" applyAlignment="1" applyProtection="1">
      <alignment horizontal="center" vertical="center" wrapText="1"/>
      <protection locked="0"/>
    </xf>
    <xf numFmtId="4" fontId="20" fillId="0" borderId="0" xfId="0" applyNumberFormat="1" applyFont="1" applyFill="1" applyBorder="1" applyAlignment="1" applyProtection="1">
      <alignment horizontal="right" vertical="top" wrapText="1"/>
      <protection locked="0"/>
    </xf>
    <xf numFmtId="4" fontId="22" fillId="0" borderId="0" xfId="52" applyNumberFormat="1" applyFont="1" applyAlignment="1" applyProtection="1">
      <alignment horizontal="right" wrapText="1"/>
      <protection locked="0"/>
    </xf>
    <xf numFmtId="4" fontId="19" fillId="0" borderId="0" xfId="0" applyNumberFormat="1" applyFont="1" applyFill="1" applyBorder="1" applyAlignment="1" applyProtection="1">
      <alignment horizontal="right" vertical="top" wrapText="1"/>
      <protection locked="0"/>
    </xf>
    <xf numFmtId="4" fontId="20" fillId="0" borderId="0" xfId="0" applyNumberFormat="1" applyFont="1" applyFill="1" applyBorder="1" applyAlignment="1" applyProtection="1">
      <alignment horizontal="right" vertical="justify" wrapText="1"/>
      <protection locked="0"/>
    </xf>
    <xf numFmtId="2" fontId="20" fillId="0" borderId="0" xfId="0" applyNumberFormat="1" applyFont="1" applyFill="1" applyBorder="1" applyAlignment="1" applyProtection="1">
      <alignment horizontal="right" vertical="top" wrapText="1"/>
      <protection locked="0"/>
    </xf>
    <xf numFmtId="4" fontId="19" fillId="0" borderId="0" xfId="53" applyNumberFormat="1" applyFont="1" applyBorder="1" applyAlignment="1" applyProtection="1">
      <alignment vertical="top" wrapText="1"/>
      <protection locked="0"/>
    </xf>
    <xf numFmtId="4" fontId="20" fillId="0" borderId="0" xfId="52" applyNumberFormat="1" applyFont="1" applyFill="1" applyAlignment="1" applyProtection="1">
      <alignment horizontal="right" vertical="top" wrapText="1"/>
      <protection locked="0"/>
    </xf>
    <xf numFmtId="4" fontId="20" fillId="0" borderId="0" xfId="52" applyNumberFormat="1" applyFont="1" applyAlignment="1" applyProtection="1">
      <alignment horizontal="right" wrapText="1"/>
      <protection locked="0"/>
    </xf>
    <xf numFmtId="4" fontId="20" fillId="0" borderId="0" xfId="52" applyNumberFormat="1" applyFont="1" applyAlignment="1" applyProtection="1">
      <alignment horizontal="right" vertical="top" wrapText="1"/>
      <protection locked="0"/>
    </xf>
    <xf numFmtId="49" fontId="20" fillId="0" borderId="0" xfId="0" applyFont="1" applyFill="1" applyBorder="1" applyAlignment="1" applyProtection="1">
      <alignment vertical="top"/>
      <protection locked="0"/>
    </xf>
    <xf numFmtId="4" fontId="20" fillId="0" borderId="0" xfId="52" applyNumberFormat="1" applyFont="1" applyFill="1" applyAlignment="1" applyProtection="1">
      <alignment horizontal="right" wrapText="1"/>
      <protection locked="0"/>
    </xf>
    <xf numFmtId="4" fontId="25" fillId="0" borderId="0" xfId="59" applyNumberFormat="1" applyFont="1" applyBorder="1" applyAlignment="1" applyProtection="1">
      <alignment vertical="top" wrapText="1"/>
      <protection locked="0"/>
    </xf>
    <xf numFmtId="49" fontId="19" fillId="0" borderId="0" xfId="0" applyNumberFormat="1" applyFont="1" applyBorder="1" applyAlignment="1" applyProtection="1">
      <alignment vertical="center" wrapText="1"/>
      <protection locked="0"/>
    </xf>
    <xf numFmtId="4" fontId="20" fillId="0" borderId="0" xfId="0" applyNumberFormat="1" applyFont="1" applyFill="1" applyBorder="1" applyAlignment="1" applyProtection="1">
      <alignment/>
      <protection locked="0"/>
    </xf>
    <xf numFmtId="225" fontId="20" fillId="0" borderId="0" xfId="0" applyNumberFormat="1" applyFont="1" applyFill="1" applyBorder="1" applyAlignment="1" applyProtection="1">
      <alignment horizontal="right" vertical="top" wrapText="1"/>
      <protection locked="0"/>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mar" xfId="45"/>
    <cellStyle name="Naslov" xfId="46"/>
    <cellStyle name="Naslov 1" xfId="47"/>
    <cellStyle name="Naslov 2" xfId="48"/>
    <cellStyle name="Naslov 3" xfId="49"/>
    <cellStyle name="Naslov 4" xfId="50"/>
    <cellStyle name="Neutralno" xfId="51"/>
    <cellStyle name="Normal_Sheet1" xfId="52"/>
    <cellStyle name="Normal_stranica troškovnika" xfId="53"/>
    <cellStyle name="Obično_Cijevni dio1" xfId="54"/>
    <cellStyle name="Percent" xfId="55"/>
    <cellStyle name="Povezana ćelija" xfId="56"/>
    <cellStyle name="Followed Hyperlink" xfId="57"/>
    <cellStyle name="Provjera ćelije" xfId="58"/>
    <cellStyle name="Style 1" xfId="59"/>
    <cellStyle name="Tekst objašnjenja" xfId="60"/>
    <cellStyle name="Tekst upozorenja" xfId="61"/>
    <cellStyle name="Ukupni zbroj" xfId="62"/>
    <cellStyle name="Ukupno" xfId="63"/>
    <cellStyle name="Unos" xfId="64"/>
    <cellStyle name="Currency" xfId="65"/>
    <cellStyle name="Currency [0]" xfId="66"/>
    <cellStyle name="Comma" xfId="67"/>
    <cellStyle name="Comma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80.164\troskovnici\Documents%20and%20Settings\dvukelja\My%20Documents\Excel%20documents\Novi%20krov%20sprem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N479"/>
  <sheetViews>
    <sheetView view="pageBreakPreview" zoomScale="80" zoomScaleNormal="90" zoomScaleSheetLayoutView="80" zoomScalePageLayoutView="0" workbookViewId="0" topLeftCell="A1">
      <pane ySplit="1" topLeftCell="A266" activePane="bottomLeft" state="frozen"/>
      <selection pane="topLeft" activeCell="B7" sqref="B7"/>
      <selection pane="bottomLeft" activeCell="E272" sqref="E272"/>
    </sheetView>
  </sheetViews>
  <sheetFormatPr defaultColWidth="8.796875" defaultRowHeight="14.25"/>
  <cols>
    <col min="1" max="1" width="7.8984375" style="71" customWidth="1"/>
    <col min="2" max="2" width="58.09765625" style="52" customWidth="1"/>
    <col min="3" max="3" width="8.69921875" style="72" customWidth="1"/>
    <col min="4" max="4" width="10.3984375" style="73" customWidth="1"/>
    <col min="5" max="5" width="11.59765625" style="74" customWidth="1"/>
    <col min="6" max="6" width="16.09765625" style="74" customWidth="1"/>
    <col min="7" max="7" width="9" style="2" customWidth="1"/>
    <col min="8" max="8" width="9.3984375" style="11" customWidth="1"/>
    <col min="9" max="16384" width="9" style="2" customWidth="1"/>
  </cols>
  <sheetData>
    <row r="1" spans="1:8" s="1" customFormat="1" ht="31.5">
      <c r="A1" s="53" t="s">
        <v>52</v>
      </c>
      <c r="B1" s="54" t="s">
        <v>53</v>
      </c>
      <c r="C1" s="53" t="s">
        <v>54</v>
      </c>
      <c r="D1" s="55" t="s">
        <v>55</v>
      </c>
      <c r="E1" s="56" t="s">
        <v>56</v>
      </c>
      <c r="F1" s="56" t="s">
        <v>57</v>
      </c>
      <c r="H1" s="12"/>
    </row>
    <row r="2" spans="1:8" s="8" customFormat="1" ht="32.25" customHeight="1">
      <c r="A2" s="57"/>
      <c r="B2" s="144" t="s">
        <v>122</v>
      </c>
      <c r="C2" s="144"/>
      <c r="D2" s="144"/>
      <c r="E2" s="144"/>
      <c r="F2" s="144"/>
      <c r="H2" s="14"/>
    </row>
    <row r="3" spans="1:8" s="8" customFormat="1" ht="34.5" customHeight="1">
      <c r="A3" s="57"/>
      <c r="B3" s="28" t="s">
        <v>67</v>
      </c>
      <c r="C3" s="58"/>
      <c r="D3" s="59"/>
      <c r="E3" s="152"/>
      <c r="F3" s="29">
        <f>F4+F114+F167+F233</f>
        <v>0</v>
      </c>
      <c r="H3" s="14"/>
    </row>
    <row r="4" spans="1:8" s="3" customFormat="1" ht="34.5" customHeight="1">
      <c r="A4" s="30" t="s">
        <v>58</v>
      </c>
      <c r="B4" s="28" t="s">
        <v>261</v>
      </c>
      <c r="C4" s="60"/>
      <c r="D4" s="61"/>
      <c r="E4" s="31"/>
      <c r="F4" s="29">
        <f>F5+F24+F62+F81+F83+F93+F104+F109+F112</f>
        <v>0</v>
      </c>
      <c r="H4" s="13"/>
    </row>
    <row r="5" spans="1:8" s="3" customFormat="1" ht="34.5" customHeight="1">
      <c r="A5" s="30" t="s">
        <v>235</v>
      </c>
      <c r="B5" s="28" t="s">
        <v>17</v>
      </c>
      <c r="C5" s="60"/>
      <c r="D5" s="61"/>
      <c r="E5" s="31"/>
      <c r="F5" s="29">
        <f>SUM(F6:F23)</f>
        <v>0</v>
      </c>
      <c r="G5" s="13"/>
      <c r="H5" s="13"/>
    </row>
    <row r="6" spans="1:8" s="3" customFormat="1" ht="285.75" customHeight="1">
      <c r="A6" s="32" t="s">
        <v>2</v>
      </c>
      <c r="B6" s="33" t="s">
        <v>435</v>
      </c>
      <c r="C6" s="34" t="s">
        <v>59</v>
      </c>
      <c r="D6" s="34">
        <v>1</v>
      </c>
      <c r="E6" s="153"/>
      <c r="F6" s="34">
        <f>D6*E6</f>
        <v>0</v>
      </c>
      <c r="H6" s="13"/>
    </row>
    <row r="7" spans="1:8" s="3" customFormat="1" ht="69" customHeight="1">
      <c r="A7" s="35" t="s">
        <v>3</v>
      </c>
      <c r="B7" s="33" t="s">
        <v>436</v>
      </c>
      <c r="C7" s="34" t="s">
        <v>382</v>
      </c>
      <c r="D7" s="34">
        <v>450</v>
      </c>
      <c r="E7" s="153"/>
      <c r="F7" s="34">
        <f aca="true" t="shared" si="0" ref="F7:F12">E7*D7</f>
        <v>0</v>
      </c>
      <c r="H7" s="13"/>
    </row>
    <row r="8" spans="1:8" s="3" customFormat="1" ht="34.5" customHeight="1">
      <c r="A8" s="35" t="s">
        <v>4</v>
      </c>
      <c r="B8" s="33" t="s">
        <v>15</v>
      </c>
      <c r="C8" s="34" t="s">
        <v>59</v>
      </c>
      <c r="D8" s="34">
        <v>1</v>
      </c>
      <c r="E8" s="153"/>
      <c r="F8" s="34">
        <f t="shared" si="0"/>
        <v>0</v>
      </c>
      <c r="H8" s="13"/>
    </row>
    <row r="9" spans="1:8" s="3" customFormat="1" ht="114.75" customHeight="1">
      <c r="A9" s="35" t="s">
        <v>5</v>
      </c>
      <c r="B9" s="33" t="s">
        <v>467</v>
      </c>
      <c r="C9" s="34" t="s">
        <v>59</v>
      </c>
      <c r="D9" s="34">
        <v>1</v>
      </c>
      <c r="E9" s="153"/>
      <c r="F9" s="34">
        <f t="shared" si="0"/>
        <v>0</v>
      </c>
      <c r="H9" s="13"/>
    </row>
    <row r="10" spans="1:8" s="3" customFormat="1" ht="100.5" customHeight="1">
      <c r="A10" s="35" t="s">
        <v>262</v>
      </c>
      <c r="B10" s="33" t="s">
        <v>437</v>
      </c>
      <c r="C10" s="34" t="s">
        <v>59</v>
      </c>
      <c r="D10" s="34">
        <v>1</v>
      </c>
      <c r="E10" s="153"/>
      <c r="F10" s="34">
        <f t="shared" si="0"/>
        <v>0</v>
      </c>
      <c r="H10" s="13"/>
    </row>
    <row r="11" spans="1:8" s="3" customFormat="1" ht="34.5" customHeight="1">
      <c r="A11" s="35" t="s">
        <v>263</v>
      </c>
      <c r="B11" s="33" t="s">
        <v>18</v>
      </c>
      <c r="C11" s="34" t="s">
        <v>59</v>
      </c>
      <c r="D11" s="34">
        <v>1</v>
      </c>
      <c r="E11" s="153"/>
      <c r="F11" s="34">
        <f t="shared" si="0"/>
        <v>0</v>
      </c>
      <c r="H11" s="13"/>
    </row>
    <row r="12" spans="1:8" s="3" customFormat="1" ht="34.5" customHeight="1">
      <c r="A12" s="35" t="s">
        <v>6</v>
      </c>
      <c r="B12" s="33" t="s">
        <v>16</v>
      </c>
      <c r="C12" s="34" t="s">
        <v>59</v>
      </c>
      <c r="D12" s="34">
        <v>1</v>
      </c>
      <c r="E12" s="153"/>
      <c r="F12" s="34">
        <f t="shared" si="0"/>
        <v>0</v>
      </c>
      <c r="H12" s="13"/>
    </row>
    <row r="13" spans="1:8" s="3" customFormat="1" ht="47.25" customHeight="1">
      <c r="A13" s="35" t="s">
        <v>440</v>
      </c>
      <c r="B13" s="33" t="s">
        <v>438</v>
      </c>
      <c r="C13" s="34" t="s">
        <v>65</v>
      </c>
      <c r="D13" s="34">
        <v>30</v>
      </c>
      <c r="E13" s="153"/>
      <c r="F13" s="34">
        <f aca="true" t="shared" si="1" ref="F13:F19">D13*E13</f>
        <v>0</v>
      </c>
      <c r="H13" s="13"/>
    </row>
    <row r="14" spans="1:8" s="3" customFormat="1" ht="84.75" customHeight="1">
      <c r="A14" s="35" t="s">
        <v>441</v>
      </c>
      <c r="B14" s="33" t="s">
        <v>439</v>
      </c>
      <c r="C14" s="34" t="s">
        <v>422</v>
      </c>
      <c r="D14" s="34">
        <v>4</v>
      </c>
      <c r="E14" s="153"/>
      <c r="F14" s="34">
        <f t="shared" si="1"/>
        <v>0</v>
      </c>
      <c r="H14" s="13"/>
    </row>
    <row r="15" spans="1:8" s="3" customFormat="1" ht="34.5" customHeight="1">
      <c r="A15" s="35" t="s">
        <v>445</v>
      </c>
      <c r="B15" s="33" t="s">
        <v>443</v>
      </c>
      <c r="C15" s="34" t="s">
        <v>232</v>
      </c>
      <c r="D15" s="34">
        <v>40</v>
      </c>
      <c r="E15" s="153"/>
      <c r="F15" s="34">
        <f t="shared" si="1"/>
        <v>0</v>
      </c>
      <c r="H15" s="13"/>
    </row>
    <row r="16" spans="1:8" s="3" customFormat="1" ht="34.5" customHeight="1">
      <c r="A16" s="35" t="s">
        <v>446</v>
      </c>
      <c r="B16" s="76" t="s">
        <v>560</v>
      </c>
      <c r="C16" s="34" t="s">
        <v>10</v>
      </c>
      <c r="D16" s="34">
        <v>1</v>
      </c>
      <c r="E16" s="153"/>
      <c r="F16" s="34">
        <f t="shared" si="1"/>
        <v>0</v>
      </c>
      <c r="H16" s="13"/>
    </row>
    <row r="17" spans="1:8" s="3" customFormat="1" ht="81" customHeight="1">
      <c r="A17" s="35" t="s">
        <v>442</v>
      </c>
      <c r="B17" s="76" t="s">
        <v>561</v>
      </c>
      <c r="C17" s="34" t="s">
        <v>10</v>
      </c>
      <c r="D17" s="34">
        <v>1</v>
      </c>
      <c r="E17" s="153"/>
      <c r="F17" s="34">
        <f t="shared" si="1"/>
        <v>0</v>
      </c>
      <c r="H17" s="13"/>
    </row>
    <row r="18" spans="1:8" s="3" customFormat="1" ht="81.75" customHeight="1">
      <c r="A18" s="35" t="s">
        <v>444</v>
      </c>
      <c r="B18" s="76" t="s">
        <v>562</v>
      </c>
      <c r="C18" s="34" t="s">
        <v>10</v>
      </c>
      <c r="D18" s="34">
        <v>1</v>
      </c>
      <c r="E18" s="153"/>
      <c r="F18" s="34">
        <f t="shared" si="1"/>
        <v>0</v>
      </c>
      <c r="H18" s="13"/>
    </row>
    <row r="19" spans="1:8" s="3" customFormat="1" ht="129.75" customHeight="1">
      <c r="A19" s="35" t="s">
        <v>452</v>
      </c>
      <c r="B19" s="37" t="s">
        <v>451</v>
      </c>
      <c r="C19" s="34" t="s">
        <v>10</v>
      </c>
      <c r="D19" s="34">
        <v>1</v>
      </c>
      <c r="E19" s="153"/>
      <c r="F19" s="34">
        <f t="shared" si="1"/>
        <v>0</v>
      </c>
      <c r="H19" s="13"/>
    </row>
    <row r="20" spans="1:8" s="3" customFormat="1" ht="126">
      <c r="A20" s="35" t="s">
        <v>543</v>
      </c>
      <c r="B20" s="81" t="s">
        <v>550</v>
      </c>
      <c r="C20" s="34"/>
      <c r="D20" s="34"/>
      <c r="E20" s="153"/>
      <c r="F20" s="34"/>
      <c r="H20" s="13"/>
    </row>
    <row r="21" spans="1:8" s="3" customFormat="1" ht="15.75">
      <c r="A21" s="35" t="s">
        <v>547</v>
      </c>
      <c r="B21" s="142" t="s">
        <v>544</v>
      </c>
      <c r="C21" s="34" t="s">
        <v>59</v>
      </c>
      <c r="D21" s="34">
        <v>1</v>
      </c>
      <c r="E21" s="153"/>
      <c r="F21" s="34">
        <f>E21*D21</f>
        <v>0</v>
      </c>
      <c r="H21" s="13"/>
    </row>
    <row r="22" spans="1:8" s="3" customFormat="1" ht="31.5">
      <c r="A22" s="35" t="s">
        <v>548</v>
      </c>
      <c r="B22" s="142" t="s">
        <v>545</v>
      </c>
      <c r="C22" s="34" t="s">
        <v>59</v>
      </c>
      <c r="D22" s="34">
        <v>1</v>
      </c>
      <c r="E22" s="153"/>
      <c r="F22" s="34">
        <f>E22*D22</f>
        <v>0</v>
      </c>
      <c r="H22" s="13"/>
    </row>
    <row r="23" spans="1:8" s="3" customFormat="1" ht="15.75">
      <c r="A23" s="35" t="s">
        <v>549</v>
      </c>
      <c r="B23" s="142" t="s">
        <v>546</v>
      </c>
      <c r="C23" s="34" t="s">
        <v>59</v>
      </c>
      <c r="D23" s="34">
        <v>1</v>
      </c>
      <c r="E23" s="153"/>
      <c r="F23" s="34">
        <f>E23*D23</f>
        <v>0</v>
      </c>
      <c r="H23" s="13"/>
    </row>
    <row r="24" spans="1:8" s="16" customFormat="1" ht="34.5" customHeight="1">
      <c r="A24" s="30" t="s">
        <v>236</v>
      </c>
      <c r="B24" s="28" t="s">
        <v>63</v>
      </c>
      <c r="C24" s="60"/>
      <c r="D24" s="61"/>
      <c r="E24" s="31"/>
      <c r="F24" s="29">
        <f>SUM(F25:F61)</f>
        <v>0</v>
      </c>
      <c r="H24" s="17"/>
    </row>
    <row r="25" spans="1:8" s="16" customFormat="1" ht="54.75" customHeight="1">
      <c r="A25" s="32" t="s">
        <v>73</v>
      </c>
      <c r="B25" s="33" t="s">
        <v>447</v>
      </c>
      <c r="C25" s="34" t="s">
        <v>383</v>
      </c>
      <c r="D25" s="34">
        <v>135</v>
      </c>
      <c r="E25" s="153"/>
      <c r="F25" s="34">
        <f>E25*D25</f>
        <v>0</v>
      </c>
      <c r="H25" s="17"/>
    </row>
    <row r="26" spans="1:8" s="16" customFormat="1" ht="135" customHeight="1">
      <c r="A26" s="35" t="s">
        <v>74</v>
      </c>
      <c r="B26" s="33" t="s">
        <v>461</v>
      </c>
      <c r="C26" s="62"/>
      <c r="D26" s="62"/>
      <c r="E26" s="153"/>
      <c r="F26" s="34"/>
      <c r="H26" s="17"/>
    </row>
    <row r="27" spans="1:8" s="16" customFormat="1" ht="19.5" customHeight="1">
      <c r="A27" s="35" t="s">
        <v>75</v>
      </c>
      <c r="B27" s="33" t="s">
        <v>448</v>
      </c>
      <c r="C27" s="36" t="s">
        <v>383</v>
      </c>
      <c r="D27" s="34">
        <v>110</v>
      </c>
      <c r="E27" s="153"/>
      <c r="F27" s="34">
        <f>D27*E27</f>
        <v>0</v>
      </c>
      <c r="H27" s="17"/>
    </row>
    <row r="28" spans="1:8" s="16" customFormat="1" ht="19.5" customHeight="1">
      <c r="A28" s="35" t="s">
        <v>76</v>
      </c>
      <c r="B28" s="33" t="s">
        <v>449</v>
      </c>
      <c r="C28" s="36" t="s">
        <v>383</v>
      </c>
      <c r="D28" s="34">
        <v>45</v>
      </c>
      <c r="E28" s="153"/>
      <c r="F28" s="34">
        <f>D28*E28</f>
        <v>0</v>
      </c>
      <c r="H28" s="17"/>
    </row>
    <row r="29" spans="1:8" s="16" customFormat="1" ht="276" customHeight="1">
      <c r="A29" s="35" t="s">
        <v>77</v>
      </c>
      <c r="B29" s="76" t="s">
        <v>450</v>
      </c>
      <c r="C29" s="34" t="s">
        <v>385</v>
      </c>
      <c r="D29" s="34">
        <v>30</v>
      </c>
      <c r="E29" s="153"/>
      <c r="F29" s="34">
        <f>D29*E29</f>
        <v>0</v>
      </c>
      <c r="H29" s="17"/>
    </row>
    <row r="30" spans="1:8" s="16" customFormat="1" ht="75" customHeight="1">
      <c r="A30" s="35" t="s">
        <v>78</v>
      </c>
      <c r="B30" s="33" t="s">
        <v>563</v>
      </c>
      <c r="C30" s="34" t="s">
        <v>382</v>
      </c>
      <c r="D30" s="34">
        <v>300</v>
      </c>
      <c r="E30" s="153"/>
      <c r="F30" s="34">
        <f>E30*D30</f>
        <v>0</v>
      </c>
      <c r="H30" s="17"/>
    </row>
    <row r="31" spans="1:8" s="16" customFormat="1" ht="47.25">
      <c r="A31" s="35" t="s">
        <v>79</v>
      </c>
      <c r="B31" s="77" t="s">
        <v>455</v>
      </c>
      <c r="C31" s="34" t="s">
        <v>65</v>
      </c>
      <c r="D31" s="34">
        <v>7</v>
      </c>
      <c r="E31" s="153"/>
      <c r="F31" s="34">
        <f>D31*E31</f>
        <v>0</v>
      </c>
      <c r="H31" s="17"/>
    </row>
    <row r="32" spans="1:8" s="16" customFormat="1" ht="50.25">
      <c r="A32" s="35" t="s">
        <v>80</v>
      </c>
      <c r="B32" s="76" t="s">
        <v>453</v>
      </c>
      <c r="C32" s="36"/>
      <c r="D32" s="34"/>
      <c r="E32" s="153"/>
      <c r="F32" s="34"/>
      <c r="H32" s="17"/>
    </row>
    <row r="33" spans="1:8" s="16" customFormat="1" ht="19.5" customHeight="1">
      <c r="A33" s="35" t="s">
        <v>264</v>
      </c>
      <c r="B33" s="76" t="s">
        <v>557</v>
      </c>
      <c r="C33" s="36" t="s">
        <v>456</v>
      </c>
      <c r="D33" s="34">
        <v>5</v>
      </c>
      <c r="E33" s="153"/>
      <c r="F33" s="34">
        <f>D33*E33</f>
        <v>0</v>
      </c>
      <c r="H33" s="17"/>
    </row>
    <row r="34" spans="1:8" s="16" customFormat="1" ht="50.25">
      <c r="A34" s="35" t="s">
        <v>81</v>
      </c>
      <c r="B34" s="76" t="s">
        <v>454</v>
      </c>
      <c r="C34" s="78"/>
      <c r="D34" s="34"/>
      <c r="E34" s="153"/>
      <c r="F34" s="34"/>
      <c r="H34" s="17"/>
    </row>
    <row r="35" spans="1:8" s="16" customFormat="1" ht="19.5" customHeight="1">
      <c r="A35" s="35" t="s">
        <v>265</v>
      </c>
      <c r="B35" s="76" t="s">
        <v>557</v>
      </c>
      <c r="C35" s="36" t="s">
        <v>456</v>
      </c>
      <c r="D35" s="34">
        <v>5</v>
      </c>
      <c r="E35" s="153"/>
      <c r="F35" s="34">
        <f>D35*E35</f>
        <v>0</v>
      </c>
      <c r="H35" s="17"/>
    </row>
    <row r="36" spans="1:8" s="16" customFormat="1" ht="144.75">
      <c r="A36" s="35" t="s">
        <v>82</v>
      </c>
      <c r="B36" s="33" t="s">
        <v>462</v>
      </c>
      <c r="C36" s="36"/>
      <c r="D36" s="34"/>
      <c r="E36" s="153"/>
      <c r="F36" s="34"/>
      <c r="H36" s="17"/>
    </row>
    <row r="37" spans="1:8" s="16" customFormat="1" ht="19.5" customHeight="1">
      <c r="A37" s="35" t="s">
        <v>200</v>
      </c>
      <c r="B37" s="33" t="s">
        <v>457</v>
      </c>
      <c r="C37" s="36" t="s">
        <v>386</v>
      </c>
      <c r="D37" s="34">
        <v>40</v>
      </c>
      <c r="E37" s="153"/>
      <c r="F37" s="34">
        <f>D37*E37</f>
        <v>0</v>
      </c>
      <c r="H37" s="17"/>
    </row>
    <row r="38" spans="1:8" s="16" customFormat="1" ht="19.5" customHeight="1">
      <c r="A38" s="35" t="s">
        <v>201</v>
      </c>
      <c r="B38" s="33" t="s">
        <v>458</v>
      </c>
      <c r="C38" s="36" t="s">
        <v>386</v>
      </c>
      <c r="D38" s="34">
        <v>13</v>
      </c>
      <c r="E38" s="153"/>
      <c r="F38" s="34">
        <f>D38*E38</f>
        <v>0</v>
      </c>
      <c r="H38" s="17"/>
    </row>
    <row r="39" spans="1:8" s="16" customFormat="1" ht="168" customHeight="1">
      <c r="A39" s="35" t="s">
        <v>83</v>
      </c>
      <c r="B39" s="33" t="s">
        <v>558</v>
      </c>
      <c r="C39" s="36" t="s">
        <v>382</v>
      </c>
      <c r="D39" s="34">
        <v>20</v>
      </c>
      <c r="E39" s="153"/>
      <c r="F39" s="34">
        <f>D39*E39</f>
        <v>0</v>
      </c>
      <c r="H39" s="17"/>
    </row>
    <row r="40" spans="1:8" s="16" customFormat="1" ht="118.5" customHeight="1">
      <c r="A40" s="35" t="s">
        <v>84</v>
      </c>
      <c r="B40" s="76" t="s">
        <v>460</v>
      </c>
      <c r="C40" s="46"/>
      <c r="D40" s="79"/>
      <c r="E40" s="154"/>
      <c r="F40" s="34"/>
      <c r="H40" s="17"/>
    </row>
    <row r="41" spans="1:8" s="16" customFormat="1" ht="19.5" customHeight="1">
      <c r="A41" s="35" t="s">
        <v>85</v>
      </c>
      <c r="B41" s="37" t="s">
        <v>556</v>
      </c>
      <c r="C41" s="34" t="s">
        <v>459</v>
      </c>
      <c r="D41" s="34">
        <v>50</v>
      </c>
      <c r="E41" s="153"/>
      <c r="F41" s="34">
        <f>D41*E41</f>
        <v>0</v>
      </c>
      <c r="H41" s="17"/>
    </row>
    <row r="42" spans="1:8" s="16" customFormat="1" ht="47.25">
      <c r="A42" s="35" t="s">
        <v>86</v>
      </c>
      <c r="B42" s="37" t="s">
        <v>463</v>
      </c>
      <c r="C42" s="46"/>
      <c r="D42" s="79"/>
      <c r="E42" s="154"/>
      <c r="F42" s="34"/>
      <c r="H42" s="17"/>
    </row>
    <row r="43" spans="1:8" s="16" customFormat="1" ht="19.5" customHeight="1">
      <c r="A43" s="35" t="s">
        <v>464</v>
      </c>
      <c r="B43" s="37" t="s">
        <v>556</v>
      </c>
      <c r="C43" s="34" t="s">
        <v>459</v>
      </c>
      <c r="D43" s="34">
        <v>2</v>
      </c>
      <c r="E43" s="153"/>
      <c r="F43" s="34">
        <f aca="true" t="shared" si="2" ref="F43:F58">D43*E43</f>
        <v>0</v>
      </c>
      <c r="H43" s="17"/>
    </row>
    <row r="44" spans="1:8" s="16" customFormat="1" ht="118.5" customHeight="1">
      <c r="A44" s="35" t="s">
        <v>87</v>
      </c>
      <c r="B44" s="76" t="s">
        <v>465</v>
      </c>
      <c r="C44" s="34" t="s">
        <v>385</v>
      </c>
      <c r="D44" s="34">
        <v>40</v>
      </c>
      <c r="E44" s="153"/>
      <c r="F44" s="34">
        <f t="shared" si="2"/>
        <v>0</v>
      </c>
      <c r="H44" s="17"/>
    </row>
    <row r="45" spans="1:8" s="16" customFormat="1" ht="81.75">
      <c r="A45" s="35" t="s">
        <v>88</v>
      </c>
      <c r="B45" s="33" t="s">
        <v>466</v>
      </c>
      <c r="C45" s="36" t="s">
        <v>386</v>
      </c>
      <c r="D45" s="34">
        <v>3</v>
      </c>
      <c r="E45" s="153"/>
      <c r="F45" s="34">
        <f t="shared" si="2"/>
        <v>0</v>
      </c>
      <c r="H45" s="17"/>
    </row>
    <row r="46" spans="1:8" s="16" customFormat="1" ht="90" customHeight="1">
      <c r="A46" s="35" t="s">
        <v>89</v>
      </c>
      <c r="B46" s="33" t="s">
        <v>559</v>
      </c>
      <c r="C46" s="36" t="s">
        <v>386</v>
      </c>
      <c r="D46" s="34">
        <v>15</v>
      </c>
      <c r="E46" s="153"/>
      <c r="F46" s="34">
        <f t="shared" si="2"/>
        <v>0</v>
      </c>
      <c r="H46" s="17"/>
    </row>
    <row r="47" spans="1:8" s="16" customFormat="1" ht="81.75">
      <c r="A47" s="35" t="s">
        <v>93</v>
      </c>
      <c r="B47" s="33" t="s">
        <v>468</v>
      </c>
      <c r="C47" s="36" t="s">
        <v>382</v>
      </c>
      <c r="D47" s="34">
        <v>220</v>
      </c>
      <c r="E47" s="153"/>
      <c r="F47" s="34">
        <f t="shared" si="2"/>
        <v>0</v>
      </c>
      <c r="H47" s="17"/>
    </row>
    <row r="48" spans="1:8" s="16" customFormat="1" ht="72" customHeight="1">
      <c r="A48" s="35" t="s">
        <v>94</v>
      </c>
      <c r="B48" s="33" t="s">
        <v>473</v>
      </c>
      <c r="C48" s="38" t="s">
        <v>382</v>
      </c>
      <c r="D48" s="39">
        <v>90</v>
      </c>
      <c r="E48" s="153"/>
      <c r="F48" s="39">
        <f t="shared" si="2"/>
        <v>0</v>
      </c>
      <c r="H48" s="17"/>
    </row>
    <row r="49" spans="1:8" s="16" customFormat="1" ht="66">
      <c r="A49" s="35" t="s">
        <v>95</v>
      </c>
      <c r="B49" s="33" t="s">
        <v>474</v>
      </c>
      <c r="C49" s="38" t="s">
        <v>382</v>
      </c>
      <c r="D49" s="39">
        <v>230</v>
      </c>
      <c r="E49" s="153"/>
      <c r="F49" s="39">
        <f t="shared" si="2"/>
        <v>0</v>
      </c>
      <c r="H49" s="17"/>
    </row>
    <row r="50" spans="1:8" s="16" customFormat="1" ht="97.5">
      <c r="A50" s="35" t="s">
        <v>96</v>
      </c>
      <c r="B50" s="33" t="s">
        <v>387</v>
      </c>
      <c r="C50" s="36" t="s">
        <v>386</v>
      </c>
      <c r="D50" s="34">
        <v>135</v>
      </c>
      <c r="E50" s="153"/>
      <c r="F50" s="34">
        <f t="shared" si="2"/>
        <v>0</v>
      </c>
      <c r="H50" s="17"/>
    </row>
    <row r="51" spans="1:8" s="16" customFormat="1" ht="84.75">
      <c r="A51" s="35" t="s">
        <v>97</v>
      </c>
      <c r="B51" s="76" t="s">
        <v>469</v>
      </c>
      <c r="C51" s="36" t="s">
        <v>386</v>
      </c>
      <c r="D51" s="34">
        <v>33</v>
      </c>
      <c r="E51" s="153"/>
      <c r="F51" s="34">
        <f t="shared" si="2"/>
        <v>0</v>
      </c>
      <c r="H51" s="17"/>
    </row>
    <row r="52" spans="1:8" s="16" customFormat="1" ht="68.25" customHeight="1">
      <c r="A52" s="35" t="s">
        <v>98</v>
      </c>
      <c r="B52" s="37" t="s">
        <v>472</v>
      </c>
      <c r="C52" s="38" t="s">
        <v>382</v>
      </c>
      <c r="D52" s="39">
        <v>10</v>
      </c>
      <c r="E52" s="153"/>
      <c r="F52" s="39">
        <f t="shared" si="2"/>
        <v>0</v>
      </c>
      <c r="H52" s="17"/>
    </row>
    <row r="53" spans="1:8" s="16" customFormat="1" ht="70.5" customHeight="1">
      <c r="A53" s="35" t="s">
        <v>376</v>
      </c>
      <c r="B53" s="37" t="s">
        <v>475</v>
      </c>
      <c r="C53" s="38" t="s">
        <v>382</v>
      </c>
      <c r="D53" s="39">
        <v>35</v>
      </c>
      <c r="E53" s="153"/>
      <c r="F53" s="39">
        <f t="shared" si="2"/>
        <v>0</v>
      </c>
      <c r="H53" s="17"/>
    </row>
    <row r="54" spans="1:8" s="16" customFormat="1" ht="115.5" customHeight="1">
      <c r="A54" s="35" t="s">
        <v>377</v>
      </c>
      <c r="B54" s="76" t="s">
        <v>470</v>
      </c>
      <c r="C54" s="34" t="s">
        <v>459</v>
      </c>
      <c r="D54" s="34">
        <v>4</v>
      </c>
      <c r="E54" s="153"/>
      <c r="F54" s="34">
        <f t="shared" si="2"/>
        <v>0</v>
      </c>
      <c r="H54" s="17"/>
    </row>
    <row r="55" spans="1:8" s="16" customFormat="1" ht="144.75" customHeight="1">
      <c r="A55" s="35" t="s">
        <v>378</v>
      </c>
      <c r="B55" s="76" t="s">
        <v>471</v>
      </c>
      <c r="C55" s="34" t="s">
        <v>459</v>
      </c>
      <c r="D55" s="34">
        <v>21</v>
      </c>
      <c r="E55" s="153"/>
      <c r="F55" s="34">
        <f t="shared" si="2"/>
        <v>0</v>
      </c>
      <c r="H55" s="17"/>
    </row>
    <row r="56" spans="1:8" s="16" customFormat="1" ht="131.25" customHeight="1">
      <c r="A56" s="35" t="s">
        <v>43</v>
      </c>
      <c r="B56" s="76" t="s">
        <v>476</v>
      </c>
      <c r="C56" s="36" t="s">
        <v>456</v>
      </c>
      <c r="D56" s="34">
        <v>5</v>
      </c>
      <c r="E56" s="153"/>
      <c r="F56" s="34">
        <f t="shared" si="2"/>
        <v>0</v>
      </c>
      <c r="H56" s="17"/>
    </row>
    <row r="57" spans="1:8" s="16" customFormat="1" ht="98.25" customHeight="1">
      <c r="A57" s="35" t="s">
        <v>44</v>
      </c>
      <c r="B57" s="76" t="s">
        <v>477</v>
      </c>
      <c r="C57" s="36" t="s">
        <v>59</v>
      </c>
      <c r="D57" s="34">
        <v>1</v>
      </c>
      <c r="E57" s="153"/>
      <c r="F57" s="34">
        <f t="shared" si="2"/>
        <v>0</v>
      </c>
      <c r="H57" s="17"/>
    </row>
    <row r="58" spans="1:8" s="16" customFormat="1" ht="123.75" customHeight="1">
      <c r="A58" s="35" t="s">
        <v>45</v>
      </c>
      <c r="B58" s="76" t="s">
        <v>478</v>
      </c>
      <c r="C58" s="36" t="s">
        <v>414</v>
      </c>
      <c r="D58" s="34">
        <v>5</v>
      </c>
      <c r="E58" s="153"/>
      <c r="F58" s="34">
        <f t="shared" si="2"/>
        <v>0</v>
      </c>
      <c r="H58" s="17"/>
    </row>
    <row r="59" spans="1:8" s="16" customFormat="1" ht="81.75">
      <c r="A59" s="35" t="s">
        <v>46</v>
      </c>
      <c r="B59" s="33" t="s">
        <v>388</v>
      </c>
      <c r="C59" s="36" t="s">
        <v>386</v>
      </c>
      <c r="D59" s="36">
        <v>190</v>
      </c>
      <c r="E59" s="153"/>
      <c r="F59" s="34">
        <f>E59*D59</f>
        <v>0</v>
      </c>
      <c r="H59" s="17"/>
    </row>
    <row r="60" spans="1:8" s="16" customFormat="1" ht="195" customHeight="1">
      <c r="A60" s="35" t="s">
        <v>381</v>
      </c>
      <c r="B60" s="33" t="s">
        <v>480</v>
      </c>
      <c r="C60" s="60"/>
      <c r="D60" s="61"/>
      <c r="E60" s="153"/>
      <c r="F60" s="34"/>
      <c r="H60" s="17"/>
    </row>
    <row r="61" spans="1:8" s="16" customFormat="1" ht="16.5">
      <c r="A61" s="35" t="s">
        <v>479</v>
      </c>
      <c r="B61" s="33" t="s">
        <v>47</v>
      </c>
      <c r="C61" s="36" t="s">
        <v>59</v>
      </c>
      <c r="D61" s="36">
        <v>2</v>
      </c>
      <c r="E61" s="153"/>
      <c r="F61" s="34">
        <f>E61*D61</f>
        <v>0</v>
      </c>
      <c r="H61" s="17"/>
    </row>
    <row r="62" spans="1:8" s="16" customFormat="1" ht="34.5" customHeight="1">
      <c r="A62" s="30" t="s">
        <v>237</v>
      </c>
      <c r="B62" s="40" t="s">
        <v>64</v>
      </c>
      <c r="C62" s="60"/>
      <c r="D62" s="61"/>
      <c r="E62" s="31"/>
      <c r="F62" s="29">
        <f>SUM(F63:F80)</f>
        <v>0</v>
      </c>
      <c r="H62" s="17"/>
    </row>
    <row r="63" spans="1:8" s="16" customFormat="1" ht="98.25" customHeight="1">
      <c r="A63" s="35" t="s">
        <v>339</v>
      </c>
      <c r="B63" s="33" t="s">
        <v>389</v>
      </c>
      <c r="C63" s="36" t="s">
        <v>386</v>
      </c>
      <c r="D63" s="34">
        <v>1</v>
      </c>
      <c r="E63" s="153"/>
      <c r="F63" s="34">
        <f aca="true" t="shared" si="3" ref="F63:F70">E63*D63</f>
        <v>0</v>
      </c>
      <c r="H63" s="17"/>
    </row>
    <row r="64" spans="1:8" s="16" customFormat="1" ht="82.5" customHeight="1">
      <c r="A64" s="35" t="s">
        <v>340</v>
      </c>
      <c r="B64" s="33" t="s">
        <v>390</v>
      </c>
      <c r="C64" s="36" t="s">
        <v>386</v>
      </c>
      <c r="D64" s="34">
        <v>1</v>
      </c>
      <c r="E64" s="153"/>
      <c r="F64" s="34">
        <f t="shared" si="3"/>
        <v>0</v>
      </c>
      <c r="H64" s="17"/>
    </row>
    <row r="65" spans="1:8" s="16" customFormat="1" ht="115.5" customHeight="1">
      <c r="A65" s="35" t="s">
        <v>341</v>
      </c>
      <c r="B65" s="33" t="s">
        <v>481</v>
      </c>
      <c r="C65" s="36" t="s">
        <v>386</v>
      </c>
      <c r="D65" s="34">
        <v>10.5</v>
      </c>
      <c r="E65" s="153"/>
      <c r="F65" s="34">
        <f t="shared" si="3"/>
        <v>0</v>
      </c>
      <c r="H65" s="17"/>
    </row>
    <row r="66" spans="1:8" s="16" customFormat="1" ht="84" customHeight="1">
      <c r="A66" s="35" t="s">
        <v>342</v>
      </c>
      <c r="B66" s="33" t="s">
        <v>391</v>
      </c>
      <c r="C66" s="36" t="s">
        <v>386</v>
      </c>
      <c r="D66" s="34">
        <v>2</v>
      </c>
      <c r="E66" s="153"/>
      <c r="F66" s="34">
        <f t="shared" si="3"/>
        <v>0</v>
      </c>
      <c r="H66" s="17"/>
    </row>
    <row r="67" spans="1:8" s="16" customFormat="1" ht="72" customHeight="1">
      <c r="A67" s="35" t="s">
        <v>343</v>
      </c>
      <c r="B67" s="33" t="s">
        <v>392</v>
      </c>
      <c r="C67" s="34" t="s">
        <v>383</v>
      </c>
      <c r="D67" s="34">
        <v>2</v>
      </c>
      <c r="E67" s="153"/>
      <c r="F67" s="34">
        <f t="shared" si="3"/>
        <v>0</v>
      </c>
      <c r="H67" s="17"/>
    </row>
    <row r="68" spans="1:8" s="16" customFormat="1" ht="69.75" customHeight="1">
      <c r="A68" s="35" t="s">
        <v>344</v>
      </c>
      <c r="B68" s="33" t="s">
        <v>393</v>
      </c>
      <c r="C68" s="34" t="s">
        <v>383</v>
      </c>
      <c r="D68" s="34">
        <v>8</v>
      </c>
      <c r="E68" s="153"/>
      <c r="F68" s="34">
        <f t="shared" si="3"/>
        <v>0</v>
      </c>
      <c r="H68" s="17"/>
    </row>
    <row r="69" spans="1:8" s="16" customFormat="1" ht="69.75" customHeight="1">
      <c r="A69" s="35" t="s">
        <v>345</v>
      </c>
      <c r="B69" s="33" t="s">
        <v>394</v>
      </c>
      <c r="C69" s="34" t="s">
        <v>383</v>
      </c>
      <c r="D69" s="34">
        <v>7</v>
      </c>
      <c r="E69" s="153"/>
      <c r="F69" s="34">
        <f t="shared" si="3"/>
        <v>0</v>
      </c>
      <c r="H69" s="17"/>
    </row>
    <row r="70" spans="1:8" s="16" customFormat="1" ht="69.75" customHeight="1">
      <c r="A70" s="35" t="s">
        <v>346</v>
      </c>
      <c r="B70" s="33" t="s">
        <v>395</v>
      </c>
      <c r="C70" s="34" t="s">
        <v>383</v>
      </c>
      <c r="D70" s="34">
        <v>10.5</v>
      </c>
      <c r="E70" s="153"/>
      <c r="F70" s="34">
        <f t="shared" si="3"/>
        <v>0</v>
      </c>
      <c r="H70" s="17"/>
    </row>
    <row r="71" spans="1:8" s="16" customFormat="1" ht="65.25" customHeight="1">
      <c r="A71" s="35" t="s">
        <v>347</v>
      </c>
      <c r="B71" s="33" t="s">
        <v>482</v>
      </c>
      <c r="C71" s="34" t="s">
        <v>383</v>
      </c>
      <c r="D71" s="34">
        <v>7.5</v>
      </c>
      <c r="E71" s="153"/>
      <c r="F71" s="34">
        <f>E71*D71</f>
        <v>0</v>
      </c>
      <c r="H71" s="17"/>
    </row>
    <row r="72" spans="1:8" s="16" customFormat="1" ht="80.25" customHeight="1">
      <c r="A72" s="35" t="s">
        <v>348</v>
      </c>
      <c r="B72" s="33" t="s">
        <v>483</v>
      </c>
      <c r="C72" s="34" t="s">
        <v>59</v>
      </c>
      <c r="D72" s="34">
        <v>2</v>
      </c>
      <c r="E72" s="153"/>
      <c r="F72" s="34">
        <f>E72*D72</f>
        <v>0</v>
      </c>
      <c r="H72" s="17"/>
    </row>
    <row r="73" spans="1:8" s="16" customFormat="1" ht="68.25" customHeight="1">
      <c r="A73" s="35" t="s">
        <v>349</v>
      </c>
      <c r="B73" s="33" t="s">
        <v>484</v>
      </c>
      <c r="C73" s="34" t="s">
        <v>383</v>
      </c>
      <c r="D73" s="34">
        <v>0.5</v>
      </c>
      <c r="E73" s="153"/>
      <c r="F73" s="34">
        <f>E73*D73</f>
        <v>0</v>
      </c>
      <c r="H73" s="17"/>
    </row>
    <row r="74" spans="1:8" s="16" customFormat="1" ht="240.75" customHeight="1">
      <c r="A74" s="35" t="s">
        <v>350</v>
      </c>
      <c r="B74" s="33" t="s">
        <v>374</v>
      </c>
      <c r="C74" s="36" t="s">
        <v>59</v>
      </c>
      <c r="D74" s="34">
        <v>1</v>
      </c>
      <c r="E74" s="153"/>
      <c r="F74" s="34">
        <f>D74*E74</f>
        <v>0</v>
      </c>
      <c r="H74" s="17"/>
    </row>
    <row r="75" spans="1:8" s="16" customFormat="1" ht="134.25" customHeight="1">
      <c r="A75" s="35" t="s">
        <v>351</v>
      </c>
      <c r="B75" s="33" t="s">
        <v>485</v>
      </c>
      <c r="C75" s="34" t="s">
        <v>382</v>
      </c>
      <c r="D75" s="34">
        <v>220</v>
      </c>
      <c r="E75" s="153"/>
      <c r="F75" s="34">
        <f>E75*D75</f>
        <v>0</v>
      </c>
      <c r="H75" s="17"/>
    </row>
    <row r="76" spans="1:8" s="16" customFormat="1" ht="66">
      <c r="A76" s="35" t="s">
        <v>352</v>
      </c>
      <c r="B76" s="33" t="s">
        <v>396</v>
      </c>
      <c r="C76" s="36" t="s">
        <v>383</v>
      </c>
      <c r="D76" s="36">
        <v>0.5</v>
      </c>
      <c r="E76" s="153"/>
      <c r="F76" s="36">
        <f>D76*E76</f>
        <v>0</v>
      </c>
      <c r="H76" s="17"/>
    </row>
    <row r="77" spans="1:8" s="16" customFormat="1" ht="67.5" customHeight="1">
      <c r="A77" s="35" t="s">
        <v>353</v>
      </c>
      <c r="B77" s="33" t="s">
        <v>397</v>
      </c>
      <c r="C77" s="36" t="s">
        <v>59</v>
      </c>
      <c r="D77" s="34">
        <v>3</v>
      </c>
      <c r="E77" s="153"/>
      <c r="F77" s="34">
        <f>D77*E77</f>
        <v>0</v>
      </c>
      <c r="H77" s="17"/>
    </row>
    <row r="78" spans="1:8" s="16" customFormat="1" ht="81.75">
      <c r="A78" s="35" t="s">
        <v>354</v>
      </c>
      <c r="B78" s="33" t="s">
        <v>398</v>
      </c>
      <c r="C78" s="36" t="s">
        <v>383</v>
      </c>
      <c r="D78" s="34">
        <v>0.5</v>
      </c>
      <c r="E78" s="153"/>
      <c r="F78" s="34">
        <f>D78*E78</f>
        <v>0</v>
      </c>
      <c r="H78" s="17"/>
    </row>
    <row r="79" spans="1:8" s="16" customFormat="1" ht="68.25" customHeight="1">
      <c r="A79" s="35" t="s">
        <v>355</v>
      </c>
      <c r="B79" s="33" t="s">
        <v>399</v>
      </c>
      <c r="C79" s="36" t="s">
        <v>383</v>
      </c>
      <c r="D79" s="34">
        <v>2</v>
      </c>
      <c r="E79" s="153"/>
      <c r="F79" s="34">
        <f>D79*E79</f>
        <v>0</v>
      </c>
      <c r="H79" s="17"/>
    </row>
    <row r="80" spans="1:8" s="16" customFormat="1" ht="52.5" customHeight="1">
      <c r="A80" s="35" t="s">
        <v>356</v>
      </c>
      <c r="B80" s="33" t="s">
        <v>486</v>
      </c>
      <c r="C80" s="34" t="s">
        <v>65</v>
      </c>
      <c r="D80" s="34">
        <v>9</v>
      </c>
      <c r="E80" s="153"/>
      <c r="F80" s="34">
        <f>E80*D80</f>
        <v>0</v>
      </c>
      <c r="H80" s="17"/>
    </row>
    <row r="81" spans="1:8" s="16" customFormat="1" ht="34.5" customHeight="1">
      <c r="A81" s="30" t="s">
        <v>238</v>
      </c>
      <c r="B81" s="28" t="s">
        <v>375</v>
      </c>
      <c r="C81" s="40"/>
      <c r="D81" s="61"/>
      <c r="E81" s="31"/>
      <c r="F81" s="29">
        <f>F82</f>
        <v>0</v>
      </c>
      <c r="H81" s="17"/>
    </row>
    <row r="82" spans="1:8" s="16" customFormat="1" ht="68.25" customHeight="1">
      <c r="A82" s="35" t="s">
        <v>99</v>
      </c>
      <c r="B82" s="76" t="s">
        <v>487</v>
      </c>
      <c r="C82" s="34" t="s">
        <v>258</v>
      </c>
      <c r="D82" s="34">
        <v>4500</v>
      </c>
      <c r="E82" s="153"/>
      <c r="F82" s="34">
        <f>E82*D82</f>
        <v>0</v>
      </c>
      <c r="H82" s="17"/>
    </row>
    <row r="83" spans="1:8" s="16" customFormat="1" ht="39.75" customHeight="1">
      <c r="A83" s="30" t="s">
        <v>239</v>
      </c>
      <c r="B83" s="28" t="s">
        <v>26</v>
      </c>
      <c r="C83" s="40"/>
      <c r="D83" s="61"/>
      <c r="E83" s="31"/>
      <c r="F83" s="29">
        <f>SUM(F84:F92)</f>
        <v>0</v>
      </c>
      <c r="H83" s="17"/>
    </row>
    <row r="84" spans="1:8" s="16" customFormat="1" ht="54.75" customHeight="1">
      <c r="A84" s="35" t="s">
        <v>210</v>
      </c>
      <c r="B84" s="33" t="s">
        <v>400</v>
      </c>
      <c r="C84" s="34" t="s">
        <v>382</v>
      </c>
      <c r="D84" s="34">
        <v>2.5</v>
      </c>
      <c r="E84" s="153"/>
      <c r="F84" s="34">
        <f aca="true" t="shared" si="4" ref="F84:F91">E84*D84</f>
        <v>0</v>
      </c>
      <c r="H84" s="17"/>
    </row>
    <row r="85" spans="1:8" s="16" customFormat="1" ht="54.75" customHeight="1">
      <c r="A85" s="35" t="s">
        <v>211</v>
      </c>
      <c r="B85" s="33" t="s">
        <v>401</v>
      </c>
      <c r="C85" s="34" t="s">
        <v>382</v>
      </c>
      <c r="D85" s="34">
        <v>30</v>
      </c>
      <c r="E85" s="153"/>
      <c r="F85" s="34">
        <f t="shared" si="4"/>
        <v>0</v>
      </c>
      <c r="H85" s="17"/>
    </row>
    <row r="86" spans="1:8" s="16" customFormat="1" ht="54.75" customHeight="1">
      <c r="A86" s="35" t="s">
        <v>212</v>
      </c>
      <c r="B86" s="33" t="s">
        <v>402</v>
      </c>
      <c r="C86" s="34" t="s">
        <v>382</v>
      </c>
      <c r="D86" s="34">
        <v>3.5</v>
      </c>
      <c r="E86" s="153"/>
      <c r="F86" s="34">
        <f t="shared" si="4"/>
        <v>0</v>
      </c>
      <c r="H86" s="17"/>
    </row>
    <row r="87" spans="1:8" s="16" customFormat="1" ht="51.75" customHeight="1">
      <c r="A87" s="35" t="s">
        <v>27</v>
      </c>
      <c r="B87" s="33" t="s">
        <v>379</v>
      </c>
      <c r="C87" s="34" t="s">
        <v>382</v>
      </c>
      <c r="D87" s="34">
        <v>5</v>
      </c>
      <c r="E87" s="153"/>
      <c r="F87" s="34">
        <f t="shared" si="4"/>
        <v>0</v>
      </c>
      <c r="H87" s="17"/>
    </row>
    <row r="88" spans="1:8" s="16" customFormat="1" ht="51" customHeight="1">
      <c r="A88" s="35" t="s">
        <v>28</v>
      </c>
      <c r="B88" s="33" t="s">
        <v>380</v>
      </c>
      <c r="C88" s="34" t="s">
        <v>382</v>
      </c>
      <c r="D88" s="34">
        <v>12</v>
      </c>
      <c r="E88" s="153"/>
      <c r="F88" s="34">
        <f t="shared" si="4"/>
        <v>0</v>
      </c>
      <c r="H88" s="17"/>
    </row>
    <row r="89" spans="1:8" s="16" customFormat="1" ht="54.75" customHeight="1">
      <c r="A89" s="35" t="s">
        <v>29</v>
      </c>
      <c r="B89" s="33" t="s">
        <v>403</v>
      </c>
      <c r="C89" s="34" t="s">
        <v>382</v>
      </c>
      <c r="D89" s="34">
        <v>2</v>
      </c>
      <c r="E89" s="153"/>
      <c r="F89" s="34">
        <f t="shared" si="4"/>
        <v>0</v>
      </c>
      <c r="H89" s="17"/>
    </row>
    <row r="90" spans="1:8" s="16" customFormat="1" ht="51" customHeight="1">
      <c r="A90" s="35" t="s">
        <v>30</v>
      </c>
      <c r="B90" s="33" t="s">
        <v>404</v>
      </c>
      <c r="C90" s="34" t="s">
        <v>382</v>
      </c>
      <c r="D90" s="34">
        <v>60</v>
      </c>
      <c r="E90" s="153"/>
      <c r="F90" s="34">
        <f t="shared" si="4"/>
        <v>0</v>
      </c>
      <c r="H90" s="17"/>
    </row>
    <row r="91" spans="1:8" s="16" customFormat="1" ht="54" customHeight="1">
      <c r="A91" s="35" t="s">
        <v>31</v>
      </c>
      <c r="B91" s="33" t="s">
        <v>405</v>
      </c>
      <c r="C91" s="34" t="s">
        <v>382</v>
      </c>
      <c r="D91" s="34">
        <v>120</v>
      </c>
      <c r="E91" s="153"/>
      <c r="F91" s="34">
        <f t="shared" si="4"/>
        <v>0</v>
      </c>
      <c r="H91" s="17"/>
    </row>
    <row r="92" spans="1:8" s="16" customFormat="1" ht="39.75" customHeight="1">
      <c r="A92" s="35" t="s">
        <v>32</v>
      </c>
      <c r="B92" s="33" t="s">
        <v>406</v>
      </c>
      <c r="C92" s="34" t="s">
        <v>382</v>
      </c>
      <c r="D92" s="34">
        <v>40</v>
      </c>
      <c r="E92" s="153"/>
      <c r="F92" s="34">
        <f>E92*D92</f>
        <v>0</v>
      </c>
      <c r="H92" s="17"/>
    </row>
    <row r="93" spans="1:8" s="16" customFormat="1" ht="39.75" customHeight="1">
      <c r="A93" s="30" t="s">
        <v>240</v>
      </c>
      <c r="B93" s="28" t="s">
        <v>69</v>
      </c>
      <c r="C93" s="40"/>
      <c r="D93" s="61"/>
      <c r="E93" s="31"/>
      <c r="F93" s="29">
        <f>SUM(F95:F103)</f>
        <v>0</v>
      </c>
      <c r="H93" s="17"/>
    </row>
    <row r="94" spans="1:8" s="16" customFormat="1" ht="24.75" customHeight="1">
      <c r="A94" s="139" t="s">
        <v>213</v>
      </c>
      <c r="B94" s="140" t="s">
        <v>33</v>
      </c>
      <c r="C94" s="141"/>
      <c r="D94" s="141"/>
      <c r="E94" s="155"/>
      <c r="F94" s="141"/>
      <c r="H94" s="17"/>
    </row>
    <row r="95" spans="1:8" s="16" customFormat="1" ht="354.75" customHeight="1">
      <c r="A95" s="35" t="s">
        <v>34</v>
      </c>
      <c r="B95" s="33" t="s">
        <v>407</v>
      </c>
      <c r="C95" s="34" t="s">
        <v>382</v>
      </c>
      <c r="D95" s="34">
        <v>35</v>
      </c>
      <c r="E95" s="153"/>
      <c r="F95" s="34">
        <f>E95*D95</f>
        <v>0</v>
      </c>
      <c r="H95" s="17"/>
    </row>
    <row r="96" spans="1:8" s="16" customFormat="1" ht="234" customHeight="1">
      <c r="A96" s="35" t="s">
        <v>35</v>
      </c>
      <c r="B96" s="33" t="s">
        <v>408</v>
      </c>
      <c r="C96" s="34" t="s">
        <v>382</v>
      </c>
      <c r="D96" s="34">
        <v>35</v>
      </c>
      <c r="E96" s="153"/>
      <c r="F96" s="34">
        <f>E96*D96</f>
        <v>0</v>
      </c>
      <c r="H96" s="17"/>
    </row>
    <row r="97" spans="1:8" s="16" customFormat="1" ht="166.5" customHeight="1">
      <c r="A97" s="35" t="s">
        <v>36</v>
      </c>
      <c r="B97" s="33" t="s">
        <v>409</v>
      </c>
      <c r="C97" s="34" t="s">
        <v>382</v>
      </c>
      <c r="D97" s="34">
        <v>41</v>
      </c>
      <c r="E97" s="153"/>
      <c r="F97" s="34">
        <f>E97*D97</f>
        <v>0</v>
      </c>
      <c r="H97" s="17"/>
    </row>
    <row r="98" spans="1:8" s="16" customFormat="1" ht="34.5" customHeight="1">
      <c r="A98" s="35" t="s">
        <v>37</v>
      </c>
      <c r="B98" s="33" t="s">
        <v>362</v>
      </c>
      <c r="C98" s="34" t="s">
        <v>59</v>
      </c>
      <c r="D98" s="34">
        <v>2</v>
      </c>
      <c r="E98" s="153"/>
      <c r="F98" s="34">
        <f>E98*D98</f>
        <v>0</v>
      </c>
      <c r="H98" s="17"/>
    </row>
    <row r="99" spans="1:8" s="16" customFormat="1" ht="34.5">
      <c r="A99" s="35" t="s">
        <v>38</v>
      </c>
      <c r="B99" s="33" t="s">
        <v>410</v>
      </c>
      <c r="C99" s="34" t="s">
        <v>382</v>
      </c>
      <c r="D99" s="34">
        <v>35</v>
      </c>
      <c r="E99" s="153"/>
      <c r="F99" s="34">
        <f>E99*D99</f>
        <v>0</v>
      </c>
      <c r="H99" s="17"/>
    </row>
    <row r="100" spans="1:8" s="16" customFormat="1" ht="24.75" customHeight="1">
      <c r="A100" s="139" t="s">
        <v>214</v>
      </c>
      <c r="B100" s="140" t="s">
        <v>39</v>
      </c>
      <c r="C100" s="141"/>
      <c r="D100" s="141"/>
      <c r="E100" s="155"/>
      <c r="F100" s="141"/>
      <c r="H100" s="17"/>
    </row>
    <row r="101" spans="1:8" s="16" customFormat="1" ht="66">
      <c r="A101" s="35" t="s">
        <v>40</v>
      </c>
      <c r="B101" s="33" t="s">
        <v>411</v>
      </c>
      <c r="C101" s="34" t="s">
        <v>382</v>
      </c>
      <c r="D101" s="34">
        <v>35</v>
      </c>
      <c r="E101" s="153"/>
      <c r="F101" s="34">
        <f>E101*D101</f>
        <v>0</v>
      </c>
      <c r="H101" s="17"/>
    </row>
    <row r="102" spans="1:8" s="16" customFormat="1" ht="87" customHeight="1">
      <c r="A102" s="35" t="s">
        <v>41</v>
      </c>
      <c r="B102" s="33" t="s">
        <v>412</v>
      </c>
      <c r="C102" s="34" t="s">
        <v>382</v>
      </c>
      <c r="D102" s="34">
        <v>8</v>
      </c>
      <c r="E102" s="153"/>
      <c r="F102" s="34">
        <f>E102*D102</f>
        <v>0</v>
      </c>
      <c r="H102" s="17"/>
    </row>
    <row r="103" spans="1:8" s="16" customFormat="1" ht="87" customHeight="1">
      <c r="A103" s="35" t="s">
        <v>42</v>
      </c>
      <c r="B103" s="33" t="s">
        <v>564</v>
      </c>
      <c r="C103" s="34" t="s">
        <v>382</v>
      </c>
      <c r="D103" s="34">
        <v>41</v>
      </c>
      <c r="E103" s="153"/>
      <c r="F103" s="34">
        <f>E103*D103</f>
        <v>0</v>
      </c>
      <c r="H103" s="17"/>
    </row>
    <row r="104" spans="1:8" s="16" customFormat="1" ht="34.5" customHeight="1">
      <c r="A104" s="30" t="s">
        <v>120</v>
      </c>
      <c r="B104" s="40" t="s">
        <v>66</v>
      </c>
      <c r="C104" s="40"/>
      <c r="D104" s="61"/>
      <c r="E104" s="31"/>
      <c r="F104" s="29">
        <f>SUM(F105:F108)</f>
        <v>0</v>
      </c>
      <c r="H104" s="17"/>
    </row>
    <row r="105" spans="1:8" s="16" customFormat="1" ht="34.5" customHeight="1">
      <c r="A105" s="35" t="s">
        <v>363</v>
      </c>
      <c r="B105" s="33" t="s">
        <v>413</v>
      </c>
      <c r="C105" s="36" t="s">
        <v>382</v>
      </c>
      <c r="D105" s="34">
        <v>25</v>
      </c>
      <c r="E105" s="153"/>
      <c r="F105" s="34">
        <f>D105*E105</f>
        <v>0</v>
      </c>
      <c r="H105" s="17"/>
    </row>
    <row r="106" spans="1:8" s="16" customFormat="1" ht="34.5" customHeight="1">
      <c r="A106" s="35" t="s">
        <v>121</v>
      </c>
      <c r="B106" s="33" t="s">
        <v>68</v>
      </c>
      <c r="C106" s="36" t="s">
        <v>232</v>
      </c>
      <c r="D106" s="34">
        <v>50</v>
      </c>
      <c r="E106" s="153"/>
      <c r="F106" s="34">
        <f>D106*E106</f>
        <v>0</v>
      </c>
      <c r="H106" s="17"/>
    </row>
    <row r="107" spans="1:8" s="16" customFormat="1" ht="47.25">
      <c r="A107" s="35" t="s">
        <v>364</v>
      </c>
      <c r="B107" s="33" t="s">
        <v>524</v>
      </c>
      <c r="C107" s="36" t="s">
        <v>10</v>
      </c>
      <c r="D107" s="34">
        <v>1</v>
      </c>
      <c r="E107" s="153"/>
      <c r="F107" s="34">
        <f>D107*E107</f>
        <v>0</v>
      </c>
      <c r="H107" s="17"/>
    </row>
    <row r="108" spans="1:8" s="16" customFormat="1" ht="47.25">
      <c r="A108" s="35" t="s">
        <v>365</v>
      </c>
      <c r="B108" s="33" t="s">
        <v>525</v>
      </c>
      <c r="C108" s="36" t="s">
        <v>10</v>
      </c>
      <c r="D108" s="34">
        <v>1</v>
      </c>
      <c r="E108" s="153"/>
      <c r="F108" s="34">
        <f>D108*E108</f>
        <v>0</v>
      </c>
      <c r="H108" s="17"/>
    </row>
    <row r="109" spans="1:8" s="16" customFormat="1" ht="34.5" customHeight="1">
      <c r="A109" s="30" t="s">
        <v>366</v>
      </c>
      <c r="B109" s="40" t="s">
        <v>20</v>
      </c>
      <c r="C109" s="40"/>
      <c r="D109" s="61"/>
      <c r="E109" s="31"/>
      <c r="F109" s="29">
        <f>SUM(F110:F111)</f>
        <v>0</v>
      </c>
      <c r="H109" s="17"/>
    </row>
    <row r="110" spans="1:8" s="16" customFormat="1" ht="19.5" customHeight="1">
      <c r="A110" s="35" t="s">
        <v>367</v>
      </c>
      <c r="B110" s="33" t="s">
        <v>415</v>
      </c>
      <c r="C110" s="36" t="s">
        <v>59</v>
      </c>
      <c r="D110" s="34">
        <v>1</v>
      </c>
      <c r="E110" s="153"/>
      <c r="F110" s="34">
        <f>D110*E110</f>
        <v>0</v>
      </c>
      <c r="H110" s="17"/>
    </row>
    <row r="111" spans="1:8" s="16" customFormat="1" ht="34.5" customHeight="1">
      <c r="A111" s="35" t="s">
        <v>368</v>
      </c>
      <c r="B111" s="33" t="s">
        <v>21</v>
      </c>
      <c r="C111" s="36" t="s">
        <v>59</v>
      </c>
      <c r="D111" s="34">
        <v>2</v>
      </c>
      <c r="E111" s="153"/>
      <c r="F111" s="34">
        <f>D111*E111</f>
        <v>0</v>
      </c>
      <c r="H111" s="17"/>
    </row>
    <row r="112" spans="1:8" s="16" customFormat="1" ht="34.5" customHeight="1">
      <c r="A112" s="30" t="s">
        <v>369</v>
      </c>
      <c r="B112" s="40" t="s">
        <v>7</v>
      </c>
      <c r="C112" s="40"/>
      <c r="D112" s="61"/>
      <c r="E112" s="31"/>
      <c r="F112" s="29">
        <f>F113</f>
        <v>0</v>
      </c>
      <c r="H112" s="17"/>
    </row>
    <row r="113" spans="1:8" s="16" customFormat="1" ht="47.25">
      <c r="A113" s="35" t="s">
        <v>370</v>
      </c>
      <c r="B113" s="33" t="s">
        <v>338</v>
      </c>
      <c r="C113" s="34" t="s">
        <v>315</v>
      </c>
      <c r="D113" s="34">
        <v>20</v>
      </c>
      <c r="E113" s="153"/>
      <c r="F113" s="34">
        <f>D113*E113</f>
        <v>0</v>
      </c>
      <c r="H113" s="17"/>
    </row>
    <row r="114" spans="1:8" s="16" customFormat="1" ht="34.5" customHeight="1">
      <c r="A114" s="30" t="s">
        <v>60</v>
      </c>
      <c r="B114" s="28" t="s">
        <v>288</v>
      </c>
      <c r="C114" s="60"/>
      <c r="D114" s="61"/>
      <c r="E114" s="31"/>
      <c r="F114" s="29">
        <f>F115+F119+F124+F129+F131+F143+F151+F153+F156+F162+F164</f>
        <v>0</v>
      </c>
      <c r="H114" s="17"/>
    </row>
    <row r="115" spans="1:8" s="16" customFormat="1" ht="34.5" customHeight="1">
      <c r="A115" s="30" t="s">
        <v>289</v>
      </c>
      <c r="B115" s="28" t="s">
        <v>371</v>
      </c>
      <c r="C115" s="60"/>
      <c r="D115" s="61"/>
      <c r="E115" s="31"/>
      <c r="F115" s="29">
        <f>F116+F117+F118</f>
        <v>0</v>
      </c>
      <c r="H115" s="17"/>
    </row>
    <row r="116" spans="1:8" s="16" customFormat="1" ht="71.25" customHeight="1">
      <c r="A116" s="35" t="s">
        <v>215</v>
      </c>
      <c r="B116" s="33" t="s">
        <v>416</v>
      </c>
      <c r="C116" s="34" t="s">
        <v>382</v>
      </c>
      <c r="D116" s="34">
        <v>85</v>
      </c>
      <c r="E116" s="153"/>
      <c r="F116" s="34">
        <f>E116*D116</f>
        <v>0</v>
      </c>
      <c r="H116" s="17"/>
    </row>
    <row r="117" spans="1:8" s="16" customFormat="1" ht="60" customHeight="1">
      <c r="A117" s="35" t="s">
        <v>216</v>
      </c>
      <c r="B117" s="33" t="s">
        <v>488</v>
      </c>
      <c r="C117" s="34" t="s">
        <v>382</v>
      </c>
      <c r="D117" s="34">
        <v>25</v>
      </c>
      <c r="E117" s="153"/>
      <c r="F117" s="34">
        <f>E117*D117</f>
        <v>0</v>
      </c>
      <c r="H117" s="17"/>
    </row>
    <row r="118" spans="1:8" s="16" customFormat="1" ht="51.75" customHeight="1">
      <c r="A118" s="35" t="s">
        <v>217</v>
      </c>
      <c r="B118" s="33" t="s">
        <v>553</v>
      </c>
      <c r="C118" s="36" t="s">
        <v>384</v>
      </c>
      <c r="D118" s="34">
        <v>2</v>
      </c>
      <c r="E118" s="153"/>
      <c r="F118" s="34">
        <f>D118*E118</f>
        <v>0</v>
      </c>
      <c r="H118" s="17"/>
    </row>
    <row r="119" spans="1:8" s="16" customFormat="1" ht="34.5" customHeight="1">
      <c r="A119" s="30" t="s">
        <v>290</v>
      </c>
      <c r="B119" s="28" t="s">
        <v>372</v>
      </c>
      <c r="C119" s="60"/>
      <c r="D119" s="61"/>
      <c r="E119" s="31"/>
      <c r="F119" s="29">
        <f>F120+F121+F122+F123</f>
        <v>0</v>
      </c>
      <c r="H119" s="17"/>
    </row>
    <row r="120" spans="1:8" s="16" customFormat="1" ht="70.5" customHeight="1">
      <c r="A120" s="35" t="s">
        <v>218</v>
      </c>
      <c r="B120" s="33" t="s">
        <v>565</v>
      </c>
      <c r="C120" s="34" t="s">
        <v>382</v>
      </c>
      <c r="D120" s="34">
        <v>75</v>
      </c>
      <c r="E120" s="153"/>
      <c r="F120" s="34">
        <f>E120*D120</f>
        <v>0</v>
      </c>
      <c r="H120" s="17"/>
    </row>
    <row r="121" spans="1:8" s="16" customFormat="1" ht="50.25" customHeight="1">
      <c r="A121" s="35" t="s">
        <v>219</v>
      </c>
      <c r="B121" s="33" t="s">
        <v>417</v>
      </c>
      <c r="C121" s="34" t="s">
        <v>382</v>
      </c>
      <c r="D121" s="34">
        <v>79</v>
      </c>
      <c r="E121" s="153"/>
      <c r="F121" s="34">
        <f>E121*D121</f>
        <v>0</v>
      </c>
      <c r="H121" s="17"/>
    </row>
    <row r="122" spans="1:8" s="16" customFormat="1" ht="83.25" customHeight="1">
      <c r="A122" s="35" t="s">
        <v>220</v>
      </c>
      <c r="B122" s="33" t="s">
        <v>554</v>
      </c>
      <c r="C122" s="34" t="s">
        <v>382</v>
      </c>
      <c r="D122" s="34">
        <v>75</v>
      </c>
      <c r="E122" s="153"/>
      <c r="F122" s="34">
        <f>E122*D122</f>
        <v>0</v>
      </c>
      <c r="H122" s="17"/>
    </row>
    <row r="123" spans="1:8" s="16" customFormat="1" ht="85.5" customHeight="1">
      <c r="A123" s="35" t="s">
        <v>221</v>
      </c>
      <c r="B123" s="33" t="s">
        <v>555</v>
      </c>
      <c r="C123" s="34" t="s">
        <v>382</v>
      </c>
      <c r="D123" s="34">
        <v>4</v>
      </c>
      <c r="E123" s="153"/>
      <c r="F123" s="34">
        <f>E123*D123</f>
        <v>0</v>
      </c>
      <c r="H123" s="17"/>
    </row>
    <row r="124" spans="1:8" s="16" customFormat="1" ht="34.5" customHeight="1">
      <c r="A124" s="30" t="s">
        <v>291</v>
      </c>
      <c r="B124" s="40" t="s">
        <v>22</v>
      </c>
      <c r="C124" s="60"/>
      <c r="D124" s="61"/>
      <c r="E124" s="31"/>
      <c r="F124" s="29">
        <f>F125+F126+F127+F128</f>
        <v>0</v>
      </c>
      <c r="H124" s="17"/>
    </row>
    <row r="125" spans="1:8" s="16" customFormat="1" ht="101.25" customHeight="1">
      <c r="A125" s="35" t="s">
        <v>222</v>
      </c>
      <c r="B125" s="33" t="s">
        <v>418</v>
      </c>
      <c r="C125" s="34" t="s">
        <v>384</v>
      </c>
      <c r="D125" s="34">
        <v>13</v>
      </c>
      <c r="E125" s="153"/>
      <c r="F125" s="34">
        <f>E125*D125</f>
        <v>0</v>
      </c>
      <c r="H125" s="17"/>
    </row>
    <row r="126" spans="1:8" s="16" customFormat="1" ht="100.5" customHeight="1">
      <c r="A126" s="35" t="s">
        <v>223</v>
      </c>
      <c r="B126" s="33" t="s">
        <v>419</v>
      </c>
      <c r="C126" s="34" t="s">
        <v>384</v>
      </c>
      <c r="D126" s="34">
        <v>8</v>
      </c>
      <c r="E126" s="153"/>
      <c r="F126" s="34">
        <f>E126*D126</f>
        <v>0</v>
      </c>
      <c r="H126" s="17"/>
    </row>
    <row r="127" spans="1:8" s="3" customFormat="1" ht="69" customHeight="1">
      <c r="A127" s="35" t="s">
        <v>224</v>
      </c>
      <c r="B127" s="33" t="s">
        <v>420</v>
      </c>
      <c r="C127" s="34" t="s">
        <v>384</v>
      </c>
      <c r="D127" s="34">
        <v>12</v>
      </c>
      <c r="E127" s="153"/>
      <c r="F127" s="34">
        <f>E127*D127</f>
        <v>0</v>
      </c>
      <c r="H127" s="13"/>
    </row>
    <row r="128" spans="1:8" s="3" customFormat="1" ht="83.25" customHeight="1">
      <c r="A128" s="35" t="s">
        <v>373</v>
      </c>
      <c r="B128" s="33" t="s">
        <v>123</v>
      </c>
      <c r="C128" s="36" t="s">
        <v>59</v>
      </c>
      <c r="D128" s="34">
        <v>2</v>
      </c>
      <c r="E128" s="153"/>
      <c r="F128" s="34">
        <f>D128*E128</f>
        <v>0</v>
      </c>
      <c r="H128" s="13"/>
    </row>
    <row r="129" spans="1:8" s="3" customFormat="1" ht="34.5" customHeight="1">
      <c r="A129" s="30" t="s">
        <v>292</v>
      </c>
      <c r="B129" s="40" t="s">
        <v>72</v>
      </c>
      <c r="C129" s="60"/>
      <c r="D129" s="61"/>
      <c r="E129" s="31"/>
      <c r="F129" s="29">
        <f>F130</f>
        <v>0</v>
      </c>
      <c r="H129" s="13"/>
    </row>
    <row r="130" spans="1:8" s="3" customFormat="1" ht="50.25">
      <c r="A130" s="35" t="s">
        <v>225</v>
      </c>
      <c r="B130" s="33" t="s">
        <v>574</v>
      </c>
      <c r="C130" s="34" t="s">
        <v>382</v>
      </c>
      <c r="D130" s="34">
        <v>41</v>
      </c>
      <c r="E130" s="153"/>
      <c r="F130" s="34">
        <f>E130*D130</f>
        <v>0</v>
      </c>
      <c r="H130" s="13"/>
    </row>
    <row r="131" spans="1:8" s="16" customFormat="1" ht="34.5" customHeight="1">
      <c r="A131" s="30" t="s">
        <v>293</v>
      </c>
      <c r="B131" s="40" t="s">
        <v>105</v>
      </c>
      <c r="C131" s="60"/>
      <c r="D131" s="61"/>
      <c r="E131" s="156"/>
      <c r="F131" s="29">
        <f>SUM(F132:F142)</f>
        <v>0</v>
      </c>
      <c r="H131" s="17"/>
    </row>
    <row r="132" spans="1:8" s="3" customFormat="1" ht="81.75" customHeight="1">
      <c r="A132" s="35" t="s">
        <v>226</v>
      </c>
      <c r="B132" s="33" t="s">
        <v>297</v>
      </c>
      <c r="C132" s="36" t="s">
        <v>59</v>
      </c>
      <c r="D132" s="34">
        <v>1</v>
      </c>
      <c r="E132" s="153"/>
      <c r="F132" s="34">
        <f>D132*E132</f>
        <v>0</v>
      </c>
      <c r="H132" s="13"/>
    </row>
    <row r="133" spans="1:8" s="5" customFormat="1" ht="63">
      <c r="A133" s="35" t="s">
        <v>124</v>
      </c>
      <c r="B133" s="33" t="s">
        <v>106</v>
      </c>
      <c r="C133" s="36" t="s">
        <v>59</v>
      </c>
      <c r="D133" s="34">
        <v>1</v>
      </c>
      <c r="E133" s="153"/>
      <c r="F133" s="34">
        <f>D133*E133</f>
        <v>0</v>
      </c>
      <c r="G133" s="4"/>
      <c r="H133" s="15"/>
    </row>
    <row r="134" spans="1:8" s="5" customFormat="1" ht="63">
      <c r="A134" s="35" t="s">
        <v>125</v>
      </c>
      <c r="B134" s="33" t="s">
        <v>107</v>
      </c>
      <c r="C134" s="36" t="s">
        <v>59</v>
      </c>
      <c r="D134" s="34">
        <v>1</v>
      </c>
      <c r="E134" s="153"/>
      <c r="F134" s="34">
        <f>D134*E134</f>
        <v>0</v>
      </c>
      <c r="G134" s="4"/>
      <c r="H134" s="15"/>
    </row>
    <row r="135" spans="1:8" s="5" customFormat="1" ht="31.5" customHeight="1">
      <c r="A135" s="35" t="s">
        <v>126</v>
      </c>
      <c r="B135" s="33" t="s">
        <v>259</v>
      </c>
      <c r="C135" s="36" t="s">
        <v>384</v>
      </c>
      <c r="D135" s="34">
        <v>2.5</v>
      </c>
      <c r="E135" s="153"/>
      <c r="F135" s="34">
        <f>D135*E135</f>
        <v>0</v>
      </c>
      <c r="G135" s="4"/>
      <c r="H135" s="15"/>
    </row>
    <row r="136" spans="1:8" s="5" customFormat="1" ht="81" customHeight="1">
      <c r="A136" s="35" t="s">
        <v>127</v>
      </c>
      <c r="B136" s="33" t="s">
        <v>298</v>
      </c>
      <c r="C136" s="36"/>
      <c r="D136" s="34"/>
      <c r="E136" s="153"/>
      <c r="F136" s="34"/>
      <c r="G136" s="4"/>
      <c r="H136" s="15"/>
    </row>
    <row r="137" spans="1:8" s="5" customFormat="1" ht="15.75">
      <c r="A137" s="35" t="s">
        <v>128</v>
      </c>
      <c r="B137" s="33" t="s">
        <v>137</v>
      </c>
      <c r="C137" s="36" t="s">
        <v>59</v>
      </c>
      <c r="D137" s="34">
        <v>2</v>
      </c>
      <c r="E137" s="153"/>
      <c r="F137" s="34">
        <f aca="true" t="shared" si="5" ref="F137:F142">D137*E137</f>
        <v>0</v>
      </c>
      <c r="G137" s="4"/>
      <c r="H137" s="15"/>
    </row>
    <row r="138" spans="1:8" s="5" customFormat="1" ht="15.75">
      <c r="A138" s="35" t="s">
        <v>129</v>
      </c>
      <c r="B138" s="33" t="s">
        <v>138</v>
      </c>
      <c r="C138" s="36" t="s">
        <v>59</v>
      </c>
      <c r="D138" s="34">
        <v>2</v>
      </c>
      <c r="E138" s="153"/>
      <c r="F138" s="34">
        <f t="shared" si="5"/>
        <v>0</v>
      </c>
      <c r="G138" s="4"/>
      <c r="H138" s="15"/>
    </row>
    <row r="139" spans="1:8" s="5" customFormat="1" ht="15.75">
      <c r="A139" s="35" t="s">
        <v>130</v>
      </c>
      <c r="B139" s="33" t="s">
        <v>134</v>
      </c>
      <c r="C139" s="36" t="s">
        <v>59</v>
      </c>
      <c r="D139" s="34">
        <v>1</v>
      </c>
      <c r="E139" s="153"/>
      <c r="F139" s="34">
        <f t="shared" si="5"/>
        <v>0</v>
      </c>
      <c r="G139" s="4"/>
      <c r="H139" s="15"/>
    </row>
    <row r="140" spans="1:8" s="5" customFormat="1" ht="15.75">
      <c r="A140" s="35" t="s">
        <v>131</v>
      </c>
      <c r="B140" s="33" t="s">
        <v>135</v>
      </c>
      <c r="C140" s="36" t="s">
        <v>59</v>
      </c>
      <c r="D140" s="34">
        <v>1</v>
      </c>
      <c r="E140" s="153"/>
      <c r="F140" s="34">
        <f t="shared" si="5"/>
        <v>0</v>
      </c>
      <c r="G140" s="4"/>
      <c r="H140" s="15"/>
    </row>
    <row r="141" spans="1:8" s="5" customFormat="1" ht="15.75">
      <c r="A141" s="35" t="s">
        <v>132</v>
      </c>
      <c r="B141" s="33" t="s">
        <v>136</v>
      </c>
      <c r="C141" s="36" t="s">
        <v>59</v>
      </c>
      <c r="D141" s="34">
        <v>1</v>
      </c>
      <c r="E141" s="153"/>
      <c r="F141" s="34">
        <f t="shared" si="5"/>
        <v>0</v>
      </c>
      <c r="G141" s="4"/>
      <c r="H141" s="15"/>
    </row>
    <row r="142" spans="1:8" s="5" customFormat="1" ht="63">
      <c r="A142" s="35" t="s">
        <v>133</v>
      </c>
      <c r="B142" s="33" t="s">
        <v>421</v>
      </c>
      <c r="C142" s="36" t="s">
        <v>59</v>
      </c>
      <c r="D142" s="36">
        <v>11</v>
      </c>
      <c r="E142" s="157"/>
      <c r="F142" s="36">
        <f t="shared" si="5"/>
        <v>0</v>
      </c>
      <c r="G142" s="4"/>
      <c r="H142" s="15"/>
    </row>
    <row r="143" spans="1:8" s="5" customFormat="1" ht="34.5" customHeight="1">
      <c r="A143" s="30" t="s">
        <v>294</v>
      </c>
      <c r="B143" s="40" t="s">
        <v>139</v>
      </c>
      <c r="C143" s="36"/>
      <c r="D143" s="36"/>
      <c r="E143" s="157"/>
      <c r="F143" s="29">
        <f>SUM(F145:F150)</f>
        <v>0</v>
      </c>
      <c r="G143" s="4"/>
      <c r="H143" s="15"/>
    </row>
    <row r="144" spans="1:8" s="5" customFormat="1" ht="174" customHeight="1">
      <c r="A144" s="35" t="s">
        <v>227</v>
      </c>
      <c r="B144" s="33" t="s">
        <v>552</v>
      </c>
      <c r="C144" s="36"/>
      <c r="D144" s="34"/>
      <c r="E144" s="153"/>
      <c r="F144" s="34"/>
      <c r="G144" s="4"/>
      <c r="H144" s="15"/>
    </row>
    <row r="145" spans="1:8" s="5" customFormat="1" ht="18.75">
      <c r="A145" s="35" t="s">
        <v>228</v>
      </c>
      <c r="B145" s="37" t="s">
        <v>50</v>
      </c>
      <c r="C145" s="36" t="s">
        <v>382</v>
      </c>
      <c r="D145" s="34">
        <v>24</v>
      </c>
      <c r="E145" s="153"/>
      <c r="F145" s="34">
        <f>D145*E145</f>
        <v>0</v>
      </c>
      <c r="G145" s="4"/>
      <c r="H145" s="15"/>
    </row>
    <row r="146" spans="1:8" s="5" customFormat="1" ht="18.75">
      <c r="A146" s="35" t="s">
        <v>229</v>
      </c>
      <c r="B146" s="37" t="s">
        <v>51</v>
      </c>
      <c r="C146" s="36" t="s">
        <v>384</v>
      </c>
      <c r="D146" s="34">
        <v>35</v>
      </c>
      <c r="E146" s="153"/>
      <c r="F146" s="34">
        <f>D146*E146</f>
        <v>0</v>
      </c>
      <c r="G146" s="4"/>
      <c r="H146" s="15"/>
    </row>
    <row r="147" spans="1:8" s="5" customFormat="1" ht="18.75">
      <c r="A147" s="35" t="s">
        <v>490</v>
      </c>
      <c r="B147" s="33" t="s">
        <v>489</v>
      </c>
      <c r="C147" s="36" t="s">
        <v>384</v>
      </c>
      <c r="D147" s="34">
        <v>18</v>
      </c>
      <c r="E147" s="153"/>
      <c r="F147" s="34">
        <f>D147*E147</f>
        <v>0</v>
      </c>
      <c r="G147" s="4"/>
      <c r="H147" s="15"/>
    </row>
    <row r="148" spans="1:8" s="5" customFormat="1" ht="180" customHeight="1">
      <c r="A148" s="35" t="s">
        <v>140</v>
      </c>
      <c r="B148" s="33" t="s">
        <v>551</v>
      </c>
      <c r="C148" s="36"/>
      <c r="D148" s="34"/>
      <c r="E148" s="153"/>
      <c r="F148" s="34"/>
      <c r="G148" s="4"/>
      <c r="H148" s="15"/>
    </row>
    <row r="149" spans="1:8" s="5" customFormat="1" ht="19.5" customHeight="1">
      <c r="A149" s="35" t="s">
        <v>141</v>
      </c>
      <c r="B149" s="37" t="s">
        <v>70</v>
      </c>
      <c r="C149" s="36" t="s">
        <v>382</v>
      </c>
      <c r="D149" s="34">
        <v>80</v>
      </c>
      <c r="E149" s="153"/>
      <c r="F149" s="34">
        <f>D149*E149</f>
        <v>0</v>
      </c>
      <c r="G149" s="4"/>
      <c r="H149" s="15"/>
    </row>
    <row r="150" spans="1:8" s="5" customFormat="1" ht="19.5" customHeight="1">
      <c r="A150" s="35" t="s">
        <v>142</v>
      </c>
      <c r="B150" s="37" t="s">
        <v>51</v>
      </c>
      <c r="C150" s="36" t="s">
        <v>384</v>
      </c>
      <c r="D150" s="34">
        <v>45</v>
      </c>
      <c r="E150" s="153"/>
      <c r="F150" s="34">
        <f>D150*E150</f>
        <v>0</v>
      </c>
      <c r="G150" s="4"/>
      <c r="H150" s="15"/>
    </row>
    <row r="151" spans="1:8" s="5" customFormat="1" ht="34.5" customHeight="1">
      <c r="A151" s="30" t="s">
        <v>295</v>
      </c>
      <c r="B151" s="40" t="s">
        <v>71</v>
      </c>
      <c r="C151" s="63"/>
      <c r="D151" s="64"/>
      <c r="E151" s="31"/>
      <c r="F151" s="29">
        <f>F152</f>
        <v>0</v>
      </c>
      <c r="G151" s="4"/>
      <c r="H151" s="15"/>
    </row>
    <row r="152" spans="1:8" s="5" customFormat="1" ht="68.25" customHeight="1">
      <c r="A152" s="35" t="s">
        <v>282</v>
      </c>
      <c r="B152" s="33" t="s">
        <v>566</v>
      </c>
      <c r="C152" s="36" t="s">
        <v>382</v>
      </c>
      <c r="D152" s="34">
        <v>30</v>
      </c>
      <c r="E152" s="153"/>
      <c r="F152" s="34">
        <f>D152*E152</f>
        <v>0</v>
      </c>
      <c r="G152" s="4"/>
      <c r="H152" s="15"/>
    </row>
    <row r="153" spans="1:8" s="5" customFormat="1" ht="34.5" customHeight="1">
      <c r="A153" s="30" t="s">
        <v>296</v>
      </c>
      <c r="B153" s="40" t="s">
        <v>143</v>
      </c>
      <c r="C153" s="60"/>
      <c r="D153" s="61"/>
      <c r="E153" s="31"/>
      <c r="F153" s="29">
        <f>F154+F155</f>
        <v>0</v>
      </c>
      <c r="G153" s="4"/>
      <c r="H153" s="15"/>
    </row>
    <row r="154" spans="1:8" s="5" customFormat="1" ht="34.5" customHeight="1">
      <c r="A154" s="35" t="s">
        <v>284</v>
      </c>
      <c r="B154" s="33" t="s">
        <v>568</v>
      </c>
      <c r="C154" s="34" t="s">
        <v>59</v>
      </c>
      <c r="D154" s="34">
        <v>1</v>
      </c>
      <c r="E154" s="153"/>
      <c r="F154" s="34">
        <f>E154*D154</f>
        <v>0</v>
      </c>
      <c r="G154" s="4"/>
      <c r="H154" s="15"/>
    </row>
    <row r="155" spans="1:8" s="5" customFormat="1" ht="24.75" customHeight="1">
      <c r="A155" s="35" t="s">
        <v>285</v>
      </c>
      <c r="B155" s="33" t="s">
        <v>336</v>
      </c>
      <c r="C155" s="34" t="s">
        <v>59</v>
      </c>
      <c r="D155" s="34">
        <v>1</v>
      </c>
      <c r="E155" s="153"/>
      <c r="F155" s="34">
        <f>E155*D155</f>
        <v>0</v>
      </c>
      <c r="G155" s="4"/>
      <c r="H155" s="15"/>
    </row>
    <row r="156" spans="1:8" s="5" customFormat="1" ht="34.5" customHeight="1">
      <c r="A156" s="30" t="s">
        <v>144</v>
      </c>
      <c r="B156" s="40" t="s">
        <v>241</v>
      </c>
      <c r="C156" s="60"/>
      <c r="D156" s="61"/>
      <c r="E156" s="31"/>
      <c r="F156" s="29">
        <f>F157+F158+F159+F160+F161</f>
        <v>0</v>
      </c>
      <c r="G156" s="4"/>
      <c r="H156" s="15"/>
    </row>
    <row r="157" spans="1:8" s="5" customFormat="1" ht="53.25" customHeight="1">
      <c r="A157" s="35" t="s">
        <v>148</v>
      </c>
      <c r="B157" s="33" t="s">
        <v>491</v>
      </c>
      <c r="C157" s="34" t="s">
        <v>383</v>
      </c>
      <c r="D157" s="34">
        <v>15</v>
      </c>
      <c r="E157" s="153"/>
      <c r="F157" s="34">
        <f>+D157*E157</f>
        <v>0</v>
      </c>
      <c r="G157" s="4"/>
      <c r="H157" s="15"/>
    </row>
    <row r="158" spans="1:8" s="5" customFormat="1" ht="34.5" customHeight="1">
      <c r="A158" s="35" t="s">
        <v>145</v>
      </c>
      <c r="B158" s="33" t="s">
        <v>492</v>
      </c>
      <c r="C158" s="34" t="s">
        <v>383</v>
      </c>
      <c r="D158" s="34">
        <v>17</v>
      </c>
      <c r="E158" s="153"/>
      <c r="F158" s="34">
        <f>+D158*E158</f>
        <v>0</v>
      </c>
      <c r="G158" s="4"/>
      <c r="H158" s="15"/>
    </row>
    <row r="159" spans="1:8" s="5" customFormat="1" ht="200.25" customHeight="1">
      <c r="A159" s="35" t="s">
        <v>146</v>
      </c>
      <c r="B159" s="33" t="s">
        <v>493</v>
      </c>
      <c r="C159" s="34" t="s">
        <v>384</v>
      </c>
      <c r="D159" s="34">
        <v>50</v>
      </c>
      <c r="E159" s="153"/>
      <c r="F159" s="34">
        <f>D159*E159</f>
        <v>0</v>
      </c>
      <c r="G159" s="4"/>
      <c r="H159" s="15"/>
    </row>
    <row r="160" spans="1:8" s="5" customFormat="1" ht="385.5" customHeight="1">
      <c r="A160" s="35" t="s">
        <v>147</v>
      </c>
      <c r="B160" s="80" t="s">
        <v>496</v>
      </c>
      <c r="C160" s="34" t="s">
        <v>10</v>
      </c>
      <c r="D160" s="34">
        <v>1</v>
      </c>
      <c r="E160" s="153"/>
      <c r="F160" s="34">
        <f>D160*E160</f>
        <v>0</v>
      </c>
      <c r="G160" s="4"/>
      <c r="H160" s="15"/>
    </row>
    <row r="161" spans="1:8" s="5" customFormat="1" ht="96.75" customHeight="1">
      <c r="A161" s="35" t="s">
        <v>494</v>
      </c>
      <c r="B161" s="81" t="s">
        <v>495</v>
      </c>
      <c r="C161" s="34" t="s">
        <v>10</v>
      </c>
      <c r="D161" s="34">
        <v>1</v>
      </c>
      <c r="E161" s="153"/>
      <c r="F161" s="34">
        <f>D161*E161</f>
        <v>0</v>
      </c>
      <c r="G161" s="4"/>
      <c r="H161" s="15"/>
    </row>
    <row r="162" spans="1:8" s="21" customFormat="1" ht="34.5" customHeight="1">
      <c r="A162" s="30" t="s">
        <v>149</v>
      </c>
      <c r="B162" s="40" t="s">
        <v>230</v>
      </c>
      <c r="C162" s="63"/>
      <c r="D162" s="64"/>
      <c r="E162" s="31"/>
      <c r="F162" s="29">
        <f>F163</f>
        <v>0</v>
      </c>
      <c r="G162" s="19"/>
      <c r="H162" s="20"/>
    </row>
    <row r="163" spans="1:8" s="5" customFormat="1" ht="145.5" customHeight="1">
      <c r="A163" s="35" t="s">
        <v>150</v>
      </c>
      <c r="B163" s="33" t="s">
        <v>335</v>
      </c>
      <c r="C163" s="36" t="s">
        <v>231</v>
      </c>
      <c r="D163" s="34">
        <v>1</v>
      </c>
      <c r="E163" s="153"/>
      <c r="F163" s="34">
        <f>+D163*E163</f>
        <v>0</v>
      </c>
      <c r="G163" s="4"/>
      <c r="H163" s="15"/>
    </row>
    <row r="164" spans="1:8" s="16" customFormat="1" ht="34.5" customHeight="1">
      <c r="A164" s="30" t="s">
        <v>151</v>
      </c>
      <c r="B164" s="40" t="s">
        <v>283</v>
      </c>
      <c r="C164" s="40"/>
      <c r="D164" s="61"/>
      <c r="E164" s="31"/>
      <c r="F164" s="29">
        <f>F165+F166</f>
        <v>0</v>
      </c>
      <c r="H164" s="17"/>
    </row>
    <row r="165" spans="1:8" s="5" customFormat="1" ht="94.5">
      <c r="A165" s="35" t="s">
        <v>152</v>
      </c>
      <c r="B165" s="37" t="s">
        <v>108</v>
      </c>
      <c r="C165" s="36" t="s">
        <v>231</v>
      </c>
      <c r="D165" s="34">
        <v>1</v>
      </c>
      <c r="E165" s="153"/>
      <c r="F165" s="34">
        <f>+D165*E165</f>
        <v>0</v>
      </c>
      <c r="G165" s="4"/>
      <c r="H165" s="15"/>
    </row>
    <row r="166" spans="1:8" s="5" customFormat="1" ht="94.5">
      <c r="A166" s="35" t="s">
        <v>153</v>
      </c>
      <c r="B166" s="37" t="s">
        <v>109</v>
      </c>
      <c r="C166" s="36" t="s">
        <v>231</v>
      </c>
      <c r="D166" s="34">
        <v>1</v>
      </c>
      <c r="E166" s="153"/>
      <c r="F166" s="34">
        <f>+D166*E166</f>
        <v>0</v>
      </c>
      <c r="G166" s="4"/>
      <c r="H166" s="15"/>
    </row>
    <row r="167" spans="1:8" s="5" customFormat="1" ht="34.5" customHeight="1">
      <c r="A167" s="30" t="s">
        <v>61</v>
      </c>
      <c r="B167" s="40" t="s">
        <v>0</v>
      </c>
      <c r="C167" s="42"/>
      <c r="D167" s="43"/>
      <c r="E167" s="31"/>
      <c r="F167" s="29">
        <f>F168+F226</f>
        <v>0</v>
      </c>
      <c r="G167" s="4"/>
      <c r="H167" s="15"/>
    </row>
    <row r="168" spans="1:8" s="16" customFormat="1" ht="34.5" customHeight="1">
      <c r="A168" s="30" t="s">
        <v>1</v>
      </c>
      <c r="B168" s="40" t="s">
        <v>233</v>
      </c>
      <c r="C168" s="65"/>
      <c r="D168" s="66"/>
      <c r="E168" s="158"/>
      <c r="F168" s="29">
        <f>F169+F170+F172+F173+F174+F175+F176+F177+F178+F179+F180+F181+F182+F183+F184+F185+F186+F187+F188+F195+F196+F197+F198+F200+F202+F203+F204+F205+F206+F207+F209+F210+F212+F214+F215+F216+F217+F219+F220+F221+F222+F223+F225</f>
        <v>0</v>
      </c>
      <c r="H168" s="22"/>
    </row>
    <row r="169" spans="1:8" s="16" customFormat="1" ht="237" customHeight="1">
      <c r="A169" s="35" t="s">
        <v>286</v>
      </c>
      <c r="B169" s="37" t="s">
        <v>567</v>
      </c>
      <c r="C169" s="44" t="s">
        <v>59</v>
      </c>
      <c r="D169" s="39">
        <v>1</v>
      </c>
      <c r="E169" s="159"/>
      <c r="F169" s="39">
        <f>D169*E169</f>
        <v>0</v>
      </c>
      <c r="H169" s="22"/>
    </row>
    <row r="170" spans="1:8" s="3" customFormat="1" ht="146.25" customHeight="1">
      <c r="A170" s="35" t="s">
        <v>287</v>
      </c>
      <c r="B170" s="82" t="s">
        <v>497</v>
      </c>
      <c r="C170" s="34" t="s">
        <v>65</v>
      </c>
      <c r="D170" s="34">
        <v>60</v>
      </c>
      <c r="E170" s="153"/>
      <c r="F170" s="34">
        <f>D170*E170</f>
        <v>0</v>
      </c>
      <c r="H170" s="11"/>
    </row>
    <row r="171" spans="1:8" s="5" customFormat="1" ht="209.25" customHeight="1">
      <c r="A171" s="35" t="s">
        <v>273</v>
      </c>
      <c r="B171" s="81" t="s">
        <v>498</v>
      </c>
      <c r="C171" s="51"/>
      <c r="D171" s="64"/>
      <c r="E171" s="160"/>
      <c r="F171" s="34"/>
      <c r="G171" s="4"/>
      <c r="H171" s="11"/>
    </row>
    <row r="172" spans="1:8" s="5" customFormat="1" ht="19.5" customHeight="1">
      <c r="A172" s="35" t="s">
        <v>274</v>
      </c>
      <c r="B172" s="37" t="s">
        <v>499</v>
      </c>
      <c r="C172" s="44" t="s">
        <v>59</v>
      </c>
      <c r="D172" s="39">
        <v>2</v>
      </c>
      <c r="E172" s="159"/>
      <c r="F172" s="39">
        <f aca="true" t="shared" si="6" ref="F172:F188">D172*E172</f>
        <v>0</v>
      </c>
      <c r="G172" s="4"/>
      <c r="H172" s="11"/>
    </row>
    <row r="173" spans="1:8" s="5" customFormat="1" ht="19.5" customHeight="1">
      <c r="A173" s="35" t="s">
        <v>275</v>
      </c>
      <c r="B173" s="37" t="s">
        <v>299</v>
      </c>
      <c r="C173" s="44" t="s">
        <v>59</v>
      </c>
      <c r="D173" s="39">
        <v>2</v>
      </c>
      <c r="E173" s="159"/>
      <c r="F173" s="39">
        <f>D173*E173</f>
        <v>0</v>
      </c>
      <c r="G173" s="4"/>
      <c r="H173" s="11"/>
    </row>
    <row r="174" spans="1:8" s="5" customFormat="1" ht="19.5" customHeight="1">
      <c r="A174" s="35" t="s">
        <v>24</v>
      </c>
      <c r="B174" s="37" t="s">
        <v>154</v>
      </c>
      <c r="C174" s="44" t="s">
        <v>59</v>
      </c>
      <c r="D174" s="39">
        <v>1</v>
      </c>
      <c r="E174" s="159"/>
      <c r="F174" s="39">
        <f t="shared" si="6"/>
        <v>0</v>
      </c>
      <c r="G174" s="4"/>
      <c r="H174" s="11"/>
    </row>
    <row r="175" spans="1:8" s="5" customFormat="1" ht="19.5" customHeight="1">
      <c r="A175" s="35" t="s">
        <v>25</v>
      </c>
      <c r="B175" s="37" t="s">
        <v>23</v>
      </c>
      <c r="C175" s="44" t="s">
        <v>59</v>
      </c>
      <c r="D175" s="39">
        <v>4</v>
      </c>
      <c r="E175" s="161"/>
      <c r="F175" s="39">
        <f t="shared" si="6"/>
        <v>0</v>
      </c>
      <c r="G175" s="4"/>
      <c r="H175" s="11"/>
    </row>
    <row r="176" spans="1:8" s="5" customFormat="1" ht="19.5" customHeight="1">
      <c r="A176" s="35" t="s">
        <v>500</v>
      </c>
      <c r="B176" s="37" t="s">
        <v>155</v>
      </c>
      <c r="C176" s="44" t="s">
        <v>59</v>
      </c>
      <c r="D176" s="39">
        <v>2</v>
      </c>
      <c r="E176" s="161"/>
      <c r="F176" s="39">
        <f t="shared" si="6"/>
        <v>0</v>
      </c>
      <c r="G176" s="4"/>
      <c r="H176" s="11"/>
    </row>
    <row r="177" spans="1:8" s="5" customFormat="1" ht="63">
      <c r="A177" s="35" t="s">
        <v>276</v>
      </c>
      <c r="B177" s="37" t="s">
        <v>423</v>
      </c>
      <c r="C177" s="44" t="s">
        <v>59</v>
      </c>
      <c r="D177" s="39">
        <v>6</v>
      </c>
      <c r="E177" s="159"/>
      <c r="F177" s="39">
        <f t="shared" si="6"/>
        <v>0</v>
      </c>
      <c r="G177" s="4"/>
      <c r="H177" s="11"/>
    </row>
    <row r="178" spans="1:8" s="5" customFormat="1" ht="63">
      <c r="A178" s="35" t="s">
        <v>277</v>
      </c>
      <c r="B178" s="37" t="s">
        <v>424</v>
      </c>
      <c r="C178" s="44" t="s">
        <v>59</v>
      </c>
      <c r="D178" s="39">
        <v>1</v>
      </c>
      <c r="E178" s="159"/>
      <c r="F178" s="39">
        <f t="shared" si="6"/>
        <v>0</v>
      </c>
      <c r="G178" s="4"/>
      <c r="H178" s="11"/>
    </row>
    <row r="179" spans="1:8" s="5" customFormat="1" ht="94.5">
      <c r="A179" s="35" t="s">
        <v>278</v>
      </c>
      <c r="B179" s="37" t="s">
        <v>425</v>
      </c>
      <c r="C179" s="44" t="s">
        <v>59</v>
      </c>
      <c r="D179" s="39">
        <v>1</v>
      </c>
      <c r="E179" s="159"/>
      <c r="F179" s="39">
        <f t="shared" si="6"/>
        <v>0</v>
      </c>
      <c r="G179" s="4"/>
      <c r="H179" s="11"/>
    </row>
    <row r="180" spans="1:8" s="5" customFormat="1" ht="63">
      <c r="A180" s="35" t="s">
        <v>279</v>
      </c>
      <c r="B180" s="37" t="s">
        <v>426</v>
      </c>
      <c r="C180" s="44" t="s">
        <v>59</v>
      </c>
      <c r="D180" s="39">
        <v>1</v>
      </c>
      <c r="E180" s="159"/>
      <c r="F180" s="39">
        <f t="shared" si="6"/>
        <v>0</v>
      </c>
      <c r="G180" s="4"/>
      <c r="H180" s="11"/>
    </row>
    <row r="181" spans="1:8" s="5" customFormat="1" ht="111.75" customHeight="1">
      <c r="A181" s="35" t="s">
        <v>280</v>
      </c>
      <c r="B181" s="37" t="s">
        <v>156</v>
      </c>
      <c r="C181" s="44" t="s">
        <v>59</v>
      </c>
      <c r="D181" s="39">
        <v>1</v>
      </c>
      <c r="E181" s="159"/>
      <c r="F181" s="39">
        <f t="shared" si="6"/>
        <v>0</v>
      </c>
      <c r="G181" s="4"/>
      <c r="H181" s="11"/>
    </row>
    <row r="182" spans="1:8" s="5" customFormat="1" ht="115.5" customHeight="1">
      <c r="A182" s="35" t="s">
        <v>281</v>
      </c>
      <c r="B182" s="37" t="s">
        <v>157</v>
      </c>
      <c r="C182" s="44" t="s">
        <v>59</v>
      </c>
      <c r="D182" s="39">
        <v>1</v>
      </c>
      <c r="E182" s="159"/>
      <c r="F182" s="39">
        <f t="shared" si="6"/>
        <v>0</v>
      </c>
      <c r="G182" s="4"/>
      <c r="H182" s="11"/>
    </row>
    <row r="183" spans="1:8" s="5" customFormat="1" ht="78.75">
      <c r="A183" s="35" t="s">
        <v>242</v>
      </c>
      <c r="B183" s="37" t="s">
        <v>427</v>
      </c>
      <c r="C183" s="44" t="s">
        <v>59</v>
      </c>
      <c r="D183" s="39">
        <v>2</v>
      </c>
      <c r="E183" s="159"/>
      <c r="F183" s="39">
        <f t="shared" si="6"/>
        <v>0</v>
      </c>
      <c r="G183" s="4"/>
      <c r="H183" s="11"/>
    </row>
    <row r="184" spans="1:8" s="5" customFormat="1" ht="78.75">
      <c r="A184" s="35" t="s">
        <v>243</v>
      </c>
      <c r="B184" s="37" t="s">
        <v>428</v>
      </c>
      <c r="C184" s="44" t="s">
        <v>59</v>
      </c>
      <c r="D184" s="39">
        <v>1</v>
      </c>
      <c r="E184" s="159"/>
      <c r="F184" s="39">
        <f t="shared" si="6"/>
        <v>0</v>
      </c>
      <c r="G184" s="4"/>
      <c r="H184" s="11"/>
    </row>
    <row r="185" spans="1:8" s="5" customFormat="1" ht="48" customHeight="1">
      <c r="A185" s="35" t="s">
        <v>244</v>
      </c>
      <c r="B185" s="37" t="s">
        <v>429</v>
      </c>
      <c r="C185" s="44" t="s">
        <v>59</v>
      </c>
      <c r="D185" s="39">
        <v>2</v>
      </c>
      <c r="E185" s="159"/>
      <c r="F185" s="39">
        <f t="shared" si="6"/>
        <v>0</v>
      </c>
      <c r="G185" s="4"/>
      <c r="H185" s="11"/>
    </row>
    <row r="186" spans="1:8" s="5" customFormat="1" ht="63">
      <c r="A186" s="35" t="s">
        <v>245</v>
      </c>
      <c r="B186" s="37" t="s">
        <v>430</v>
      </c>
      <c r="C186" s="44" t="s">
        <v>59</v>
      </c>
      <c r="D186" s="39">
        <v>2</v>
      </c>
      <c r="E186" s="159"/>
      <c r="F186" s="39">
        <f t="shared" si="6"/>
        <v>0</v>
      </c>
      <c r="G186" s="4"/>
      <c r="H186" s="11"/>
    </row>
    <row r="187" spans="1:8" s="5" customFormat="1" ht="63">
      <c r="A187" s="35" t="s">
        <v>246</v>
      </c>
      <c r="B187" s="37" t="s">
        <v>431</v>
      </c>
      <c r="C187" s="44" t="s">
        <v>59</v>
      </c>
      <c r="D187" s="39">
        <v>2</v>
      </c>
      <c r="E187" s="159"/>
      <c r="F187" s="39">
        <f t="shared" si="6"/>
        <v>0</v>
      </c>
      <c r="G187" s="4"/>
      <c r="H187" s="11"/>
    </row>
    <row r="188" spans="1:8" s="5" customFormat="1" ht="63">
      <c r="A188" s="35" t="s">
        <v>247</v>
      </c>
      <c r="B188" s="37" t="s">
        <v>337</v>
      </c>
      <c r="C188" s="44" t="s">
        <v>59</v>
      </c>
      <c r="D188" s="39">
        <v>2</v>
      </c>
      <c r="E188" s="159"/>
      <c r="F188" s="39">
        <f t="shared" si="6"/>
        <v>0</v>
      </c>
      <c r="G188" s="4"/>
      <c r="H188" s="11"/>
    </row>
    <row r="189" spans="1:8" s="5" customFormat="1" ht="126">
      <c r="A189" s="35" t="s">
        <v>248</v>
      </c>
      <c r="B189" s="83" t="s">
        <v>501</v>
      </c>
      <c r="C189" s="51"/>
      <c r="D189" s="64"/>
      <c r="E189" s="47"/>
      <c r="F189" s="39"/>
      <c r="G189" s="4"/>
      <c r="H189" s="11"/>
    </row>
    <row r="190" spans="1:8" s="5" customFormat="1" ht="111" customHeight="1">
      <c r="A190" s="35"/>
      <c r="B190" s="83" t="s">
        <v>502</v>
      </c>
      <c r="C190" s="51"/>
      <c r="D190" s="64"/>
      <c r="E190" s="47"/>
      <c r="F190" s="39"/>
      <c r="G190" s="4"/>
      <c r="H190" s="11"/>
    </row>
    <row r="191" spans="1:8" s="5" customFormat="1" ht="15.75">
      <c r="A191" s="35"/>
      <c r="B191" s="84" t="s">
        <v>503</v>
      </c>
      <c r="C191" s="51"/>
      <c r="D191" s="64"/>
      <c r="E191" s="47"/>
      <c r="F191" s="39"/>
      <c r="G191" s="4"/>
      <c r="H191" s="11"/>
    </row>
    <row r="192" spans="1:8" s="5" customFormat="1" ht="47.25">
      <c r="A192" s="35"/>
      <c r="B192" s="83" t="s">
        <v>504</v>
      </c>
      <c r="C192" s="51"/>
      <c r="D192" s="64"/>
      <c r="E192" s="47"/>
      <c r="F192" s="39"/>
      <c r="G192" s="4"/>
      <c r="H192" s="11"/>
    </row>
    <row r="193" spans="1:8" s="5" customFormat="1" ht="31.5">
      <c r="A193" s="35"/>
      <c r="B193" s="83" t="s">
        <v>505</v>
      </c>
      <c r="C193" s="51"/>
      <c r="D193" s="64"/>
      <c r="E193" s="47"/>
      <c r="F193" s="39"/>
      <c r="G193" s="4"/>
      <c r="H193" s="11"/>
    </row>
    <row r="194" spans="1:8" s="5" customFormat="1" ht="31.5">
      <c r="A194" s="35"/>
      <c r="B194" s="83" t="s">
        <v>506</v>
      </c>
      <c r="C194" s="51"/>
      <c r="D194" s="64"/>
      <c r="E194" s="47"/>
      <c r="F194" s="39"/>
      <c r="G194" s="4"/>
      <c r="H194" s="11"/>
    </row>
    <row r="195" spans="1:8" s="5" customFormat="1" ht="19.5" customHeight="1">
      <c r="A195" s="35" t="s">
        <v>159</v>
      </c>
      <c r="B195" s="37" t="s">
        <v>507</v>
      </c>
      <c r="C195" s="44" t="s">
        <v>59</v>
      </c>
      <c r="D195" s="39">
        <v>2</v>
      </c>
      <c r="E195" s="161"/>
      <c r="F195" s="39">
        <f>D195*E195</f>
        <v>0</v>
      </c>
      <c r="G195" s="4"/>
      <c r="H195" s="11"/>
    </row>
    <row r="196" spans="1:8" s="5" customFormat="1" ht="19.5" customHeight="1">
      <c r="A196" s="35" t="s">
        <v>160</v>
      </c>
      <c r="B196" s="37" t="s">
        <v>508</v>
      </c>
      <c r="C196" s="44" t="s">
        <v>59</v>
      </c>
      <c r="D196" s="39">
        <v>3</v>
      </c>
      <c r="E196" s="161"/>
      <c r="F196" s="39">
        <f>D196*E196</f>
        <v>0</v>
      </c>
      <c r="G196" s="4"/>
      <c r="H196" s="11"/>
    </row>
    <row r="197" spans="1:8" s="5" customFormat="1" ht="19.5" customHeight="1">
      <c r="A197" s="35" t="s">
        <v>161</v>
      </c>
      <c r="B197" s="37" t="s">
        <v>509</v>
      </c>
      <c r="C197" s="44" t="s">
        <v>59</v>
      </c>
      <c r="D197" s="39">
        <v>2</v>
      </c>
      <c r="E197" s="161"/>
      <c r="F197" s="39">
        <f>D197*E197</f>
        <v>0</v>
      </c>
      <c r="G197" s="4"/>
      <c r="H197" s="11"/>
    </row>
    <row r="198" spans="1:8" s="5" customFormat="1" ht="19.5" customHeight="1">
      <c r="A198" s="35" t="s">
        <v>162</v>
      </c>
      <c r="B198" s="37" t="s">
        <v>510</v>
      </c>
      <c r="C198" s="44" t="s">
        <v>59</v>
      </c>
      <c r="D198" s="39">
        <v>1</v>
      </c>
      <c r="E198" s="161"/>
      <c r="F198" s="39">
        <f>D198*E198</f>
        <v>0</v>
      </c>
      <c r="G198" s="4"/>
      <c r="H198" s="11"/>
    </row>
    <row r="199" spans="1:8" s="5" customFormat="1" ht="66" customHeight="1">
      <c r="A199" s="35" t="s">
        <v>250</v>
      </c>
      <c r="B199" s="37" t="s">
        <v>301</v>
      </c>
      <c r="C199" s="44"/>
      <c r="D199" s="39"/>
      <c r="E199" s="161"/>
      <c r="F199" s="39"/>
      <c r="G199" s="4"/>
      <c r="H199" s="11"/>
    </row>
    <row r="200" spans="1:8" s="5" customFormat="1" ht="19.5" customHeight="1">
      <c r="A200" s="35" t="s">
        <v>163</v>
      </c>
      <c r="B200" s="37" t="s">
        <v>165</v>
      </c>
      <c r="C200" s="44" t="s">
        <v>59</v>
      </c>
      <c r="D200" s="39">
        <v>1</v>
      </c>
      <c r="E200" s="161"/>
      <c r="F200" s="39">
        <f>D200*E200</f>
        <v>0</v>
      </c>
      <c r="G200" s="4"/>
      <c r="H200" s="11"/>
    </row>
    <row r="201" spans="1:6" s="5" customFormat="1" ht="114" customHeight="1">
      <c r="A201" s="35" t="s">
        <v>251</v>
      </c>
      <c r="B201" s="37" t="s">
        <v>300</v>
      </c>
      <c r="C201" s="67"/>
      <c r="D201" s="68"/>
      <c r="E201" s="162"/>
      <c r="F201" s="39"/>
    </row>
    <row r="202" spans="1:6" s="5" customFormat="1" ht="19.5" customHeight="1">
      <c r="A202" s="35" t="s">
        <v>164</v>
      </c>
      <c r="B202" s="37" t="s">
        <v>158</v>
      </c>
      <c r="C202" s="44" t="s">
        <v>59</v>
      </c>
      <c r="D202" s="39">
        <v>1</v>
      </c>
      <c r="E202" s="161"/>
      <c r="F202" s="39">
        <f aca="true" t="shared" si="7" ref="F202:F207">D202*E202</f>
        <v>0</v>
      </c>
    </row>
    <row r="203" spans="1:6" s="5" customFormat="1" ht="63.75" customHeight="1">
      <c r="A203" s="35" t="s">
        <v>252</v>
      </c>
      <c r="B203" s="37" t="s">
        <v>48</v>
      </c>
      <c r="C203" s="44" t="s">
        <v>59</v>
      </c>
      <c r="D203" s="39">
        <v>1</v>
      </c>
      <c r="E203" s="161"/>
      <c r="F203" s="39">
        <f t="shared" si="7"/>
        <v>0</v>
      </c>
    </row>
    <row r="204" spans="1:8" s="5" customFormat="1" ht="111" customHeight="1">
      <c r="A204" s="35" t="s">
        <v>253</v>
      </c>
      <c r="B204" s="37" t="s">
        <v>209</v>
      </c>
      <c r="C204" s="44" t="s">
        <v>59</v>
      </c>
      <c r="D204" s="39">
        <v>1</v>
      </c>
      <c r="E204" s="161"/>
      <c r="F204" s="39">
        <f t="shared" si="7"/>
        <v>0</v>
      </c>
      <c r="G204" s="4"/>
      <c r="H204" s="11"/>
    </row>
    <row r="205" spans="1:8" s="5" customFormat="1" ht="209.25" customHeight="1">
      <c r="A205" s="35" t="s">
        <v>302</v>
      </c>
      <c r="B205" s="37" t="s">
        <v>573</v>
      </c>
      <c r="C205" s="44" t="s">
        <v>59</v>
      </c>
      <c r="D205" s="39">
        <v>1</v>
      </c>
      <c r="E205" s="161"/>
      <c r="F205" s="39">
        <f t="shared" si="7"/>
        <v>0</v>
      </c>
      <c r="G205" s="4"/>
      <c r="H205" s="11"/>
    </row>
    <row r="206" spans="1:8" s="5" customFormat="1" ht="130.5" customHeight="1">
      <c r="A206" s="35" t="s">
        <v>303</v>
      </c>
      <c r="B206" s="48" t="s">
        <v>110</v>
      </c>
      <c r="C206" s="44" t="s">
        <v>59</v>
      </c>
      <c r="D206" s="39">
        <v>2</v>
      </c>
      <c r="E206" s="161"/>
      <c r="F206" s="39">
        <f t="shared" si="7"/>
        <v>0</v>
      </c>
      <c r="G206" s="4"/>
      <c r="H206" s="11"/>
    </row>
    <row r="207" spans="1:8" s="5" customFormat="1" ht="62.25" customHeight="1">
      <c r="A207" s="35" t="s">
        <v>304</v>
      </c>
      <c r="B207" s="37" t="s">
        <v>166</v>
      </c>
      <c r="C207" s="44" t="s">
        <v>59</v>
      </c>
      <c r="D207" s="39">
        <v>1</v>
      </c>
      <c r="E207" s="161"/>
      <c r="F207" s="39">
        <f t="shared" si="7"/>
        <v>0</v>
      </c>
      <c r="G207" s="4"/>
      <c r="H207" s="11"/>
    </row>
    <row r="208" spans="1:8" s="5" customFormat="1" ht="63.75" customHeight="1">
      <c r="A208" s="35" t="s">
        <v>305</v>
      </c>
      <c r="B208" s="37" t="s">
        <v>260</v>
      </c>
      <c r="C208" s="51"/>
      <c r="D208" s="64"/>
      <c r="E208" s="163"/>
      <c r="F208" s="39"/>
      <c r="G208" s="4"/>
      <c r="H208" s="11"/>
    </row>
    <row r="209" spans="1:8" s="5" customFormat="1" ht="19.5" customHeight="1">
      <c r="A209" s="35" t="s">
        <v>167</v>
      </c>
      <c r="B209" s="37" t="s">
        <v>249</v>
      </c>
      <c r="C209" s="44" t="s">
        <v>59</v>
      </c>
      <c r="D209" s="39">
        <v>2</v>
      </c>
      <c r="E209" s="161"/>
      <c r="F209" s="39">
        <f>D209*E209</f>
        <v>0</v>
      </c>
      <c r="G209" s="4"/>
      <c r="H209" s="11"/>
    </row>
    <row r="210" spans="1:8" s="5" customFormat="1" ht="19.5" customHeight="1">
      <c r="A210" s="35" t="s">
        <v>168</v>
      </c>
      <c r="B210" s="48" t="s">
        <v>432</v>
      </c>
      <c r="C210" s="44" t="s">
        <v>59</v>
      </c>
      <c r="D210" s="39">
        <v>1</v>
      </c>
      <c r="E210" s="161"/>
      <c r="F210" s="39">
        <f>D210*E210</f>
        <v>0</v>
      </c>
      <c r="G210" s="4"/>
      <c r="H210" s="11"/>
    </row>
    <row r="211" spans="1:8" s="5" customFormat="1" ht="222" customHeight="1">
      <c r="A211" s="35" t="s">
        <v>169</v>
      </c>
      <c r="B211" s="37" t="s">
        <v>511</v>
      </c>
      <c r="C211" s="51"/>
      <c r="D211" s="64"/>
      <c r="E211" s="160"/>
      <c r="F211" s="39"/>
      <c r="G211" s="4"/>
      <c r="H211" s="11"/>
    </row>
    <row r="212" spans="1:8" s="5" customFormat="1" ht="19.5" customHeight="1">
      <c r="A212" s="35" t="s">
        <v>170</v>
      </c>
      <c r="B212" s="48" t="s">
        <v>49</v>
      </c>
      <c r="C212" s="44" t="s">
        <v>59</v>
      </c>
      <c r="D212" s="39">
        <v>2</v>
      </c>
      <c r="E212" s="161"/>
      <c r="F212" s="39">
        <f>D212*E212</f>
        <v>0</v>
      </c>
      <c r="G212" s="4"/>
      <c r="H212" s="11"/>
    </row>
    <row r="213" spans="1:8" s="5" customFormat="1" ht="157.5">
      <c r="A213" s="35" t="s">
        <v>171</v>
      </c>
      <c r="B213" s="81" t="s">
        <v>512</v>
      </c>
      <c r="C213" s="51"/>
      <c r="D213" s="64"/>
      <c r="E213" s="160"/>
      <c r="F213" s="39"/>
      <c r="G213" s="4"/>
      <c r="H213" s="11"/>
    </row>
    <row r="214" spans="1:8" s="5" customFormat="1" ht="19.5" customHeight="1">
      <c r="A214" s="35" t="s">
        <v>172</v>
      </c>
      <c r="B214" s="48" t="s">
        <v>176</v>
      </c>
      <c r="C214" s="44" t="s">
        <v>59</v>
      </c>
      <c r="D214" s="39">
        <v>2</v>
      </c>
      <c r="E214" s="161"/>
      <c r="F214" s="39">
        <f>D214*E214</f>
        <v>0</v>
      </c>
      <c r="G214" s="4"/>
      <c r="H214" s="11"/>
    </row>
    <row r="215" spans="1:8" s="5" customFormat="1" ht="19.5" customHeight="1">
      <c r="A215" s="35" t="s">
        <v>173</v>
      </c>
      <c r="B215" s="48" t="s">
        <v>177</v>
      </c>
      <c r="C215" s="44" t="s">
        <v>59</v>
      </c>
      <c r="D215" s="39">
        <v>4</v>
      </c>
      <c r="E215" s="161"/>
      <c r="F215" s="39">
        <f>D215*E215</f>
        <v>0</v>
      </c>
      <c r="G215" s="4"/>
      <c r="H215" s="11"/>
    </row>
    <row r="216" spans="1:8" s="5" customFormat="1" ht="51" customHeight="1">
      <c r="A216" s="35" t="s">
        <v>174</v>
      </c>
      <c r="B216" s="37" t="s">
        <v>306</v>
      </c>
      <c r="C216" s="44" t="s">
        <v>59</v>
      </c>
      <c r="D216" s="39">
        <v>2</v>
      </c>
      <c r="E216" s="161"/>
      <c r="F216" s="39">
        <f>D216*E216</f>
        <v>0</v>
      </c>
      <c r="G216" s="4"/>
      <c r="H216" s="11"/>
    </row>
    <row r="217" spans="1:8" s="5" customFormat="1" ht="64.5" customHeight="1">
      <c r="A217" s="35" t="s">
        <v>175</v>
      </c>
      <c r="B217" s="37" t="s">
        <v>119</v>
      </c>
      <c r="C217" s="44" t="s">
        <v>59</v>
      </c>
      <c r="D217" s="39">
        <v>6</v>
      </c>
      <c r="E217" s="161"/>
      <c r="F217" s="39">
        <f>D217*E217</f>
        <v>0</v>
      </c>
      <c r="G217" s="4"/>
      <c r="H217" s="11"/>
    </row>
    <row r="218" spans="1:8" s="5" customFormat="1" ht="67.5" customHeight="1">
      <c r="A218" s="35" t="s">
        <v>327</v>
      </c>
      <c r="B218" s="37" t="s">
        <v>513</v>
      </c>
      <c r="C218" s="51"/>
      <c r="D218" s="51"/>
      <c r="E218" s="161"/>
      <c r="F218" s="39"/>
      <c r="G218" s="4"/>
      <c r="H218" s="11"/>
    </row>
    <row r="219" spans="1:8" s="5" customFormat="1" ht="19.5" customHeight="1">
      <c r="A219" s="35" t="s">
        <v>328</v>
      </c>
      <c r="B219" s="49" t="s">
        <v>326</v>
      </c>
      <c r="C219" s="39" t="s">
        <v>384</v>
      </c>
      <c r="D219" s="39">
        <v>24</v>
      </c>
      <c r="E219" s="161"/>
      <c r="F219" s="39">
        <f>D219*E219</f>
        <v>0</v>
      </c>
      <c r="G219" s="4"/>
      <c r="H219" s="11"/>
    </row>
    <row r="220" spans="1:8" s="5" customFormat="1" ht="36.75" customHeight="1">
      <c r="A220" s="35" t="s">
        <v>330</v>
      </c>
      <c r="B220" s="37" t="s">
        <v>329</v>
      </c>
      <c r="C220" s="39" t="s">
        <v>59</v>
      </c>
      <c r="D220" s="39">
        <v>8</v>
      </c>
      <c r="E220" s="161"/>
      <c r="F220" s="39">
        <f>D220*E220</f>
        <v>0</v>
      </c>
      <c r="G220" s="4"/>
      <c r="H220" s="11"/>
    </row>
    <row r="221" spans="1:8" s="5" customFormat="1" ht="99" customHeight="1">
      <c r="A221" s="35" t="s">
        <v>331</v>
      </c>
      <c r="B221" s="37" t="s">
        <v>332</v>
      </c>
      <c r="C221" s="39" t="s">
        <v>59</v>
      </c>
      <c r="D221" s="39">
        <v>10</v>
      </c>
      <c r="E221" s="161"/>
      <c r="F221" s="39">
        <f>D221*E221</f>
        <v>0</v>
      </c>
      <c r="G221" s="4"/>
      <c r="H221" s="11"/>
    </row>
    <row r="222" spans="1:8" s="5" customFormat="1" ht="31.5">
      <c r="A222" s="35" t="s">
        <v>518</v>
      </c>
      <c r="B222" s="82" t="s">
        <v>516</v>
      </c>
      <c r="C222" s="34" t="s">
        <v>65</v>
      </c>
      <c r="D222" s="34">
        <v>50</v>
      </c>
      <c r="E222" s="153"/>
      <c r="F222" s="45">
        <f>D222*E222</f>
        <v>0</v>
      </c>
      <c r="G222" s="4"/>
      <c r="H222" s="11"/>
    </row>
    <row r="223" spans="1:8" s="5" customFormat="1" ht="31.5">
      <c r="A223" s="35" t="s">
        <v>519</v>
      </c>
      <c r="B223" s="81" t="s">
        <v>517</v>
      </c>
      <c r="C223" s="34" t="s">
        <v>65</v>
      </c>
      <c r="D223" s="34">
        <v>50</v>
      </c>
      <c r="E223" s="153"/>
      <c r="F223" s="45">
        <f>D223*E223</f>
        <v>0</v>
      </c>
      <c r="G223" s="4"/>
      <c r="H223" s="11"/>
    </row>
    <row r="224" spans="1:8" s="5" customFormat="1" ht="47.25">
      <c r="A224" s="35" t="s">
        <v>522</v>
      </c>
      <c r="B224" s="81" t="s">
        <v>520</v>
      </c>
      <c r="C224" s="45"/>
      <c r="D224" s="45"/>
      <c r="E224" s="159"/>
      <c r="F224" s="45"/>
      <c r="G224" s="4"/>
      <c r="H224" s="11"/>
    </row>
    <row r="225" spans="1:8" s="5" customFormat="1" ht="19.5" customHeight="1">
      <c r="A225" s="35" t="s">
        <v>523</v>
      </c>
      <c r="B225" s="81" t="s">
        <v>521</v>
      </c>
      <c r="C225" s="45" t="s">
        <v>59</v>
      </c>
      <c r="D225" s="45">
        <v>10</v>
      </c>
      <c r="E225" s="159"/>
      <c r="F225" s="45">
        <f>D225*E225</f>
        <v>0</v>
      </c>
      <c r="G225" s="4"/>
      <c r="H225" s="11"/>
    </row>
    <row r="226" spans="1:8" s="23" customFormat="1" ht="34.5" customHeight="1">
      <c r="A226" s="30" t="s">
        <v>8</v>
      </c>
      <c r="B226" s="40" t="s">
        <v>7</v>
      </c>
      <c r="C226" s="69"/>
      <c r="D226" s="70"/>
      <c r="E226" s="164"/>
      <c r="F226" s="29">
        <f>SUM(F227:F232)</f>
        <v>0</v>
      </c>
      <c r="H226" s="22"/>
    </row>
    <row r="227" spans="1:8" s="23" customFormat="1" ht="81" customHeight="1">
      <c r="A227" s="35" t="s">
        <v>254</v>
      </c>
      <c r="B227" s="37" t="s">
        <v>333</v>
      </c>
      <c r="C227" s="34" t="s">
        <v>10</v>
      </c>
      <c r="D227" s="50">
        <v>1</v>
      </c>
      <c r="E227" s="161"/>
      <c r="F227" s="39">
        <f aca="true" t="shared" si="8" ref="F227:F232">D227*E227</f>
        <v>0</v>
      </c>
      <c r="H227" s="22"/>
    </row>
    <row r="228" spans="1:8" s="23" customFormat="1" ht="47.25">
      <c r="A228" s="35" t="s">
        <v>255</v>
      </c>
      <c r="B228" s="33" t="s">
        <v>514</v>
      </c>
      <c r="C228" s="44" t="s">
        <v>232</v>
      </c>
      <c r="D228" s="39">
        <v>2</v>
      </c>
      <c r="E228" s="161"/>
      <c r="F228" s="39">
        <f t="shared" si="8"/>
        <v>0</v>
      </c>
      <c r="H228" s="22"/>
    </row>
    <row r="229" spans="1:8" s="5" customFormat="1" ht="78.75">
      <c r="A229" s="35" t="s">
        <v>256</v>
      </c>
      <c r="B229" s="37" t="s">
        <v>9</v>
      </c>
      <c r="C229" s="44" t="s">
        <v>10</v>
      </c>
      <c r="D229" s="39">
        <v>1</v>
      </c>
      <c r="E229" s="161"/>
      <c r="F229" s="39">
        <f t="shared" si="8"/>
        <v>0</v>
      </c>
      <c r="G229" s="4"/>
      <c r="H229" s="11"/>
    </row>
    <row r="230" spans="1:8" s="5" customFormat="1" ht="80.25" customHeight="1">
      <c r="A230" s="35" t="s">
        <v>257</v>
      </c>
      <c r="B230" s="37" t="s">
        <v>11</v>
      </c>
      <c r="C230" s="44" t="s">
        <v>232</v>
      </c>
      <c r="D230" s="39">
        <v>2</v>
      </c>
      <c r="E230" s="161"/>
      <c r="F230" s="39">
        <f t="shared" si="8"/>
        <v>0</v>
      </c>
      <c r="G230" s="4"/>
      <c r="H230" s="11"/>
    </row>
    <row r="231" spans="1:8" s="5" customFormat="1" ht="63">
      <c r="A231" s="35" t="s">
        <v>334</v>
      </c>
      <c r="B231" s="37" t="s">
        <v>14</v>
      </c>
      <c r="C231" s="44" t="s">
        <v>232</v>
      </c>
      <c r="D231" s="39">
        <v>6</v>
      </c>
      <c r="E231" s="161"/>
      <c r="F231" s="39">
        <f t="shared" si="8"/>
        <v>0</v>
      </c>
      <c r="G231" s="4"/>
      <c r="H231" s="11"/>
    </row>
    <row r="232" spans="1:8" s="5" customFormat="1" ht="47.25">
      <c r="A232" s="35" t="s">
        <v>515</v>
      </c>
      <c r="B232" s="37" t="s">
        <v>19</v>
      </c>
      <c r="C232" s="44" t="s">
        <v>232</v>
      </c>
      <c r="D232" s="39">
        <v>2</v>
      </c>
      <c r="E232" s="161"/>
      <c r="F232" s="39">
        <f t="shared" si="8"/>
        <v>0</v>
      </c>
      <c r="G232" s="4"/>
      <c r="H232" s="11"/>
    </row>
    <row r="233" spans="1:8" s="5" customFormat="1" ht="34.5" customHeight="1">
      <c r="A233" s="124" t="s">
        <v>62</v>
      </c>
      <c r="B233" s="40" t="s">
        <v>113</v>
      </c>
      <c r="C233" s="125"/>
      <c r="D233" s="125"/>
      <c r="E233" s="165"/>
      <c r="F233" s="29">
        <f>F234+F241+F252+F255+F273</f>
        <v>0</v>
      </c>
      <c r="G233" s="4"/>
      <c r="H233" s="11"/>
    </row>
    <row r="234" spans="1:8" s="18" customFormat="1" ht="34.5" customHeight="1">
      <c r="A234" s="124" t="s">
        <v>114</v>
      </c>
      <c r="B234" s="40" t="s">
        <v>269</v>
      </c>
      <c r="C234" s="51"/>
      <c r="D234" s="51"/>
      <c r="E234" s="126"/>
      <c r="F234" s="29">
        <f>SUM(F235:F240)</f>
        <v>0</v>
      </c>
      <c r="H234" s="24"/>
    </row>
    <row r="235" spans="1:8" s="18" customFormat="1" ht="63.75" customHeight="1">
      <c r="A235" s="127" t="s">
        <v>267</v>
      </c>
      <c r="B235" s="52" t="s">
        <v>234</v>
      </c>
      <c r="C235" s="38" t="s">
        <v>59</v>
      </c>
      <c r="D235" s="39">
        <v>1</v>
      </c>
      <c r="E235" s="161"/>
      <c r="F235" s="39">
        <f>D235*E235</f>
        <v>0</v>
      </c>
      <c r="H235" s="24"/>
    </row>
    <row r="236" spans="1:8" s="18" customFormat="1" ht="110.25">
      <c r="A236" s="127" t="s">
        <v>268</v>
      </c>
      <c r="B236" s="143" t="s">
        <v>569</v>
      </c>
      <c r="C236" s="51"/>
      <c r="D236" s="51"/>
      <c r="E236" s="126"/>
      <c r="F236" s="128"/>
      <c r="H236" s="24"/>
    </row>
    <row r="237" spans="1:8" s="5" customFormat="1" ht="19.5" customHeight="1">
      <c r="A237" s="127" t="s">
        <v>202</v>
      </c>
      <c r="B237" s="129" t="s">
        <v>575</v>
      </c>
      <c r="C237" s="38" t="s">
        <v>528</v>
      </c>
      <c r="D237" s="39">
        <v>7</v>
      </c>
      <c r="E237" s="161"/>
      <c r="F237" s="39">
        <f>D237*E237</f>
        <v>0</v>
      </c>
      <c r="G237" s="4"/>
      <c r="H237" s="11"/>
    </row>
    <row r="238" spans="1:8" s="5" customFormat="1" ht="34.5" customHeight="1">
      <c r="A238" s="35" t="s">
        <v>203</v>
      </c>
      <c r="B238" s="37" t="s">
        <v>576</v>
      </c>
      <c r="C238" s="38"/>
      <c r="D238" s="39"/>
      <c r="E238" s="161"/>
      <c r="F238" s="128"/>
      <c r="G238" s="4"/>
      <c r="H238" s="11"/>
    </row>
    <row r="239" spans="1:6" ht="19.5" customHeight="1">
      <c r="A239" s="35" t="s">
        <v>204</v>
      </c>
      <c r="B239" s="130" t="s">
        <v>577</v>
      </c>
      <c r="C239" s="38" t="s">
        <v>59</v>
      </c>
      <c r="D239" s="39">
        <v>1</v>
      </c>
      <c r="E239" s="161"/>
      <c r="F239" s="39">
        <f>D239*E239</f>
        <v>0</v>
      </c>
    </row>
    <row r="240" spans="1:6" ht="63">
      <c r="A240" s="127" t="s">
        <v>205</v>
      </c>
      <c r="B240" s="37" t="s">
        <v>270</v>
      </c>
      <c r="C240" s="38" t="s">
        <v>528</v>
      </c>
      <c r="D240" s="39">
        <v>7</v>
      </c>
      <c r="E240" s="161"/>
      <c r="F240" s="39">
        <f>D240*E240</f>
        <v>0</v>
      </c>
    </row>
    <row r="241" spans="1:6" ht="34.5" customHeight="1">
      <c r="A241" s="124" t="s">
        <v>115</v>
      </c>
      <c r="B241" s="28" t="s">
        <v>12</v>
      </c>
      <c r="C241" s="51"/>
      <c r="D241" s="51"/>
      <c r="E241" s="126"/>
      <c r="F241" s="131">
        <f>SUM(F243:F251)</f>
        <v>0</v>
      </c>
    </row>
    <row r="242" spans="1:6" ht="78.75">
      <c r="A242" s="127" t="s">
        <v>206</v>
      </c>
      <c r="B242" s="37" t="s">
        <v>271</v>
      </c>
      <c r="C242" s="38"/>
      <c r="D242" s="39"/>
      <c r="E242" s="161"/>
      <c r="F242" s="39"/>
    </row>
    <row r="243" spans="1:6" ht="19.5" customHeight="1">
      <c r="A243" s="127" t="s">
        <v>207</v>
      </c>
      <c r="B243" s="37" t="s">
        <v>266</v>
      </c>
      <c r="C243" s="38" t="s">
        <v>65</v>
      </c>
      <c r="D243" s="39">
        <v>2</v>
      </c>
      <c r="E243" s="161"/>
      <c r="F243" s="39">
        <f>D243*E243</f>
        <v>0</v>
      </c>
    </row>
    <row r="244" spans="1:6" ht="96" customHeight="1">
      <c r="A244" s="127" t="s">
        <v>208</v>
      </c>
      <c r="B244" s="143" t="s">
        <v>578</v>
      </c>
      <c r="C244" s="38" t="s">
        <v>59</v>
      </c>
      <c r="D244" s="39">
        <v>20</v>
      </c>
      <c r="E244" s="161"/>
      <c r="F244" s="39">
        <f>D244*E244</f>
        <v>0</v>
      </c>
    </row>
    <row r="245" spans="1:6" ht="67.5" customHeight="1">
      <c r="A245" s="127" t="s">
        <v>311</v>
      </c>
      <c r="B245" s="143" t="s">
        <v>579</v>
      </c>
      <c r="C245" s="51"/>
      <c r="D245" s="51"/>
      <c r="E245" s="126"/>
      <c r="F245" s="128"/>
    </row>
    <row r="246" spans="1:6" ht="19.5" customHeight="1">
      <c r="A246" s="127" t="s">
        <v>313</v>
      </c>
      <c r="B246" s="129" t="s">
        <v>322</v>
      </c>
      <c r="C246" s="38" t="s">
        <v>65</v>
      </c>
      <c r="D246" s="39">
        <v>30</v>
      </c>
      <c r="E246" s="161"/>
      <c r="F246" s="39">
        <f>D246*E246</f>
        <v>0</v>
      </c>
    </row>
    <row r="247" spans="1:6" ht="19.5" customHeight="1">
      <c r="A247" s="127" t="s">
        <v>312</v>
      </c>
      <c r="B247" s="129" t="s">
        <v>323</v>
      </c>
      <c r="C247" s="38" t="s">
        <v>59</v>
      </c>
      <c r="D247" s="39">
        <v>25</v>
      </c>
      <c r="E247" s="161"/>
      <c r="F247" s="39">
        <f>D247*E247</f>
        <v>0</v>
      </c>
    </row>
    <row r="248" spans="1:6" ht="110.25" customHeight="1">
      <c r="A248" s="127" t="s">
        <v>183</v>
      </c>
      <c r="B248" s="52" t="s">
        <v>529</v>
      </c>
      <c r="C248" s="51"/>
      <c r="D248" s="51"/>
      <c r="E248" s="126"/>
      <c r="F248" s="128"/>
    </row>
    <row r="249" spans="1:6" ht="19.5" customHeight="1">
      <c r="A249" s="127" t="s">
        <v>184</v>
      </c>
      <c r="B249" s="52" t="s">
        <v>314</v>
      </c>
      <c r="C249" s="132" t="s">
        <v>65</v>
      </c>
      <c r="D249" s="133">
        <v>5</v>
      </c>
      <c r="E249" s="166"/>
      <c r="F249" s="133">
        <f>D249*E249</f>
        <v>0</v>
      </c>
    </row>
    <row r="250" spans="1:6" ht="53.25" customHeight="1">
      <c r="A250" s="127" t="s">
        <v>185</v>
      </c>
      <c r="B250" s="52" t="s">
        <v>325</v>
      </c>
      <c r="C250" s="38" t="s">
        <v>59</v>
      </c>
      <c r="D250" s="39">
        <v>1</v>
      </c>
      <c r="E250" s="161"/>
      <c r="F250" s="39">
        <f>D250*E250</f>
        <v>0</v>
      </c>
    </row>
    <row r="251" spans="1:6" ht="34.5" customHeight="1">
      <c r="A251" s="127" t="s">
        <v>186</v>
      </c>
      <c r="B251" s="52" t="s">
        <v>324</v>
      </c>
      <c r="C251" s="38" t="s">
        <v>59</v>
      </c>
      <c r="D251" s="39">
        <v>1</v>
      </c>
      <c r="E251" s="161"/>
      <c r="F251" s="39">
        <f>D251*E251</f>
        <v>0</v>
      </c>
    </row>
    <row r="252" spans="1:6" ht="34.5" customHeight="1">
      <c r="A252" s="124" t="s">
        <v>116</v>
      </c>
      <c r="B252" s="28" t="s">
        <v>272</v>
      </c>
      <c r="C252" s="51"/>
      <c r="D252" s="51"/>
      <c r="E252" s="126"/>
      <c r="F252" s="131">
        <f>F253+F254</f>
        <v>0</v>
      </c>
    </row>
    <row r="253" spans="1:6" ht="99.75" customHeight="1">
      <c r="A253" s="127" t="s">
        <v>187</v>
      </c>
      <c r="B253" s="52" t="s">
        <v>530</v>
      </c>
      <c r="C253" s="38" t="s">
        <v>59</v>
      </c>
      <c r="D253" s="39">
        <v>1</v>
      </c>
      <c r="E253" s="161"/>
      <c r="F253" s="39">
        <f>D253*E253</f>
        <v>0</v>
      </c>
    </row>
    <row r="254" spans="1:6" ht="84" customHeight="1">
      <c r="A254" s="127" t="s">
        <v>188</v>
      </c>
      <c r="B254" s="52" t="s">
        <v>178</v>
      </c>
      <c r="C254" s="38" t="s">
        <v>59</v>
      </c>
      <c r="D254" s="39">
        <v>1</v>
      </c>
      <c r="E254" s="161"/>
      <c r="F254" s="39">
        <f>D254*E254</f>
        <v>0</v>
      </c>
    </row>
    <row r="255" spans="1:6" ht="34.5" customHeight="1">
      <c r="A255" s="124" t="s">
        <v>117</v>
      </c>
      <c r="B255" s="28" t="s">
        <v>13</v>
      </c>
      <c r="C255" s="134"/>
      <c r="D255" s="51"/>
      <c r="E255" s="126"/>
      <c r="F255" s="131">
        <f>SUM(F257:F264)</f>
        <v>0</v>
      </c>
    </row>
    <row r="256" spans="1:6" ht="114.75" customHeight="1">
      <c r="A256" s="127" t="s">
        <v>189</v>
      </c>
      <c r="B256" s="52" t="s">
        <v>316</v>
      </c>
      <c r="C256" s="51"/>
      <c r="D256" s="51"/>
      <c r="E256" s="126"/>
      <c r="F256" s="128"/>
    </row>
    <row r="257" spans="1:6" ht="19.5" customHeight="1">
      <c r="A257" s="127" t="s">
        <v>190</v>
      </c>
      <c r="B257" s="37" t="s">
        <v>179</v>
      </c>
      <c r="C257" s="38" t="s">
        <v>433</v>
      </c>
      <c r="D257" s="39">
        <v>18</v>
      </c>
      <c r="E257" s="161"/>
      <c r="F257" s="39">
        <f aca="true" t="shared" si="9" ref="F257:F264">D257*E257</f>
        <v>0</v>
      </c>
    </row>
    <row r="258" spans="1:6" ht="19.5" customHeight="1">
      <c r="A258" s="127" t="s">
        <v>307</v>
      </c>
      <c r="B258" s="37" t="s">
        <v>309</v>
      </c>
      <c r="C258" s="38" t="s">
        <v>433</v>
      </c>
      <c r="D258" s="39">
        <v>5</v>
      </c>
      <c r="E258" s="161"/>
      <c r="F258" s="39">
        <f>D258*E258</f>
        <v>0</v>
      </c>
    </row>
    <row r="259" spans="1:6" ht="19.5" customHeight="1">
      <c r="A259" s="127" t="s">
        <v>308</v>
      </c>
      <c r="B259" s="37" t="s">
        <v>317</v>
      </c>
      <c r="C259" s="38" t="s">
        <v>433</v>
      </c>
      <c r="D259" s="39">
        <v>10</v>
      </c>
      <c r="E259" s="161"/>
      <c r="F259" s="39">
        <f t="shared" si="9"/>
        <v>0</v>
      </c>
    </row>
    <row r="260" spans="1:6" ht="51" customHeight="1">
      <c r="A260" s="127" t="s">
        <v>191</v>
      </c>
      <c r="B260" s="52" t="s">
        <v>180</v>
      </c>
      <c r="C260" s="38" t="s">
        <v>434</v>
      </c>
      <c r="D260" s="39">
        <v>20</v>
      </c>
      <c r="E260" s="161"/>
      <c r="F260" s="39">
        <f t="shared" si="9"/>
        <v>0</v>
      </c>
    </row>
    <row r="261" spans="1:8" s="135" customFormat="1" ht="34.5" customHeight="1">
      <c r="A261" s="127" t="s">
        <v>192</v>
      </c>
      <c r="B261" s="52" t="s">
        <v>531</v>
      </c>
      <c r="C261" s="38" t="s">
        <v>433</v>
      </c>
      <c r="D261" s="39">
        <v>2</v>
      </c>
      <c r="E261" s="161"/>
      <c r="F261" s="39">
        <f>D261*E261</f>
        <v>0</v>
      </c>
      <c r="H261" s="136"/>
    </row>
    <row r="262" spans="1:6" ht="141.75">
      <c r="A262" s="127" t="s">
        <v>193</v>
      </c>
      <c r="B262" s="52" t="s">
        <v>532</v>
      </c>
      <c r="C262" s="38" t="s">
        <v>433</v>
      </c>
      <c r="D262" s="39">
        <v>6</v>
      </c>
      <c r="E262" s="161"/>
      <c r="F262" s="39">
        <f>D262*E262</f>
        <v>0</v>
      </c>
    </row>
    <row r="263" spans="1:6" ht="78.75">
      <c r="A263" s="127" t="s">
        <v>194</v>
      </c>
      <c r="B263" s="52" t="s">
        <v>533</v>
      </c>
      <c r="C263" s="38" t="s">
        <v>433</v>
      </c>
      <c r="D263" s="39">
        <v>20</v>
      </c>
      <c r="E263" s="161"/>
      <c r="F263" s="39">
        <f t="shared" si="9"/>
        <v>0</v>
      </c>
    </row>
    <row r="264" spans="1:6" ht="78.75">
      <c r="A264" s="127" t="s">
        <v>195</v>
      </c>
      <c r="B264" s="52" t="s">
        <v>534</v>
      </c>
      <c r="C264" s="38" t="s">
        <v>433</v>
      </c>
      <c r="D264" s="39">
        <v>7</v>
      </c>
      <c r="E264" s="161"/>
      <c r="F264" s="39">
        <f t="shared" si="9"/>
        <v>0</v>
      </c>
    </row>
    <row r="265" spans="1:14" ht="304.5" customHeight="1">
      <c r="A265" s="127" t="s">
        <v>196</v>
      </c>
      <c r="B265" s="52" t="s">
        <v>535</v>
      </c>
      <c r="C265" s="51"/>
      <c r="D265" s="51"/>
      <c r="E265" s="126"/>
      <c r="F265" s="128"/>
      <c r="N265" s="137"/>
    </row>
    <row r="266" spans="1:14" ht="141.75">
      <c r="A266" s="127"/>
      <c r="B266" s="52" t="s">
        <v>536</v>
      </c>
      <c r="C266" s="51"/>
      <c r="D266" s="51"/>
      <c r="E266" s="126"/>
      <c r="F266" s="128"/>
      <c r="N266" s="137"/>
    </row>
    <row r="267" spans="1:14" ht="63">
      <c r="A267" s="127"/>
      <c r="B267" s="52" t="s">
        <v>537</v>
      </c>
      <c r="C267" s="51"/>
      <c r="D267" s="51"/>
      <c r="E267" s="126"/>
      <c r="F267" s="128"/>
      <c r="N267" s="137"/>
    </row>
    <row r="268" spans="1:10" s="8" customFormat="1" ht="19.5" customHeight="1">
      <c r="A268" s="82"/>
      <c r="B268" s="76" t="s">
        <v>538</v>
      </c>
      <c r="C268" s="34"/>
      <c r="D268" s="34"/>
      <c r="E268" s="167"/>
      <c r="F268" s="138"/>
      <c r="G268" s="34"/>
      <c r="H268" s="34"/>
      <c r="I268" s="34"/>
      <c r="J268" s="34"/>
    </row>
    <row r="269" spans="1:10" s="8" customFormat="1" ht="34.5" customHeight="1">
      <c r="A269" s="82" t="s">
        <v>540</v>
      </c>
      <c r="B269" s="76" t="s">
        <v>539</v>
      </c>
      <c r="C269" s="34" t="s">
        <v>59</v>
      </c>
      <c r="D269" s="39">
        <v>1</v>
      </c>
      <c r="E269" s="161"/>
      <c r="F269" s="128">
        <f>D269*E269</f>
        <v>0</v>
      </c>
      <c r="G269" s="34"/>
      <c r="H269" s="34"/>
      <c r="I269" s="34"/>
      <c r="J269" s="34"/>
    </row>
    <row r="270" spans="1:6" ht="65.25" customHeight="1">
      <c r="A270" s="127" t="s">
        <v>197</v>
      </c>
      <c r="B270" s="52" t="s">
        <v>181</v>
      </c>
      <c r="C270" s="51"/>
      <c r="D270" s="51"/>
      <c r="E270" s="126"/>
      <c r="F270" s="128"/>
    </row>
    <row r="271" spans="1:6" ht="19.5" customHeight="1">
      <c r="A271" s="127" t="s">
        <v>541</v>
      </c>
      <c r="B271" s="37" t="s">
        <v>318</v>
      </c>
      <c r="C271" s="38" t="s">
        <v>59</v>
      </c>
      <c r="D271" s="39">
        <v>4</v>
      </c>
      <c r="E271" s="161"/>
      <c r="F271" s="39">
        <f>D271*E271</f>
        <v>0</v>
      </c>
    </row>
    <row r="272" spans="1:6" ht="50.25" customHeight="1">
      <c r="A272" s="127" t="s">
        <v>542</v>
      </c>
      <c r="B272" s="52" t="s">
        <v>310</v>
      </c>
      <c r="C272" s="38" t="s">
        <v>65</v>
      </c>
      <c r="D272" s="39">
        <v>2</v>
      </c>
      <c r="E272" s="161"/>
      <c r="F272" s="39">
        <f>D272*E272</f>
        <v>0</v>
      </c>
    </row>
    <row r="273" spans="1:6" ht="34.5" customHeight="1">
      <c r="A273" s="124" t="s">
        <v>118</v>
      </c>
      <c r="B273" s="28" t="s">
        <v>7</v>
      </c>
      <c r="C273" s="134"/>
      <c r="D273" s="51"/>
      <c r="E273" s="126"/>
      <c r="F273" s="131">
        <f>SUM(F275:F278)</f>
        <v>0</v>
      </c>
    </row>
    <row r="274" spans="1:6" ht="48" customHeight="1">
      <c r="A274" s="127" t="s">
        <v>198</v>
      </c>
      <c r="B274" s="52" t="s">
        <v>111</v>
      </c>
      <c r="C274" s="51"/>
      <c r="D274" s="51"/>
      <c r="E274" s="126"/>
      <c r="F274" s="128"/>
    </row>
    <row r="275" spans="1:6" ht="19.5" customHeight="1">
      <c r="A275" s="127" t="s">
        <v>90</v>
      </c>
      <c r="B275" s="37" t="s">
        <v>319</v>
      </c>
      <c r="C275" s="51" t="s">
        <v>315</v>
      </c>
      <c r="D275" s="39">
        <v>20</v>
      </c>
      <c r="E275" s="153"/>
      <c r="F275" s="128">
        <f>D275*E275</f>
        <v>0</v>
      </c>
    </row>
    <row r="276" spans="1:6" ht="19.5" customHeight="1">
      <c r="A276" s="127" t="s">
        <v>91</v>
      </c>
      <c r="B276" s="37" t="s">
        <v>320</v>
      </c>
      <c r="C276" s="38" t="s">
        <v>433</v>
      </c>
      <c r="D276" s="39">
        <v>1.5</v>
      </c>
      <c r="E276" s="156"/>
      <c r="F276" s="128">
        <f>D276*E276</f>
        <v>0</v>
      </c>
    </row>
    <row r="277" spans="1:6" ht="19.5" customHeight="1">
      <c r="A277" s="127" t="s">
        <v>92</v>
      </c>
      <c r="B277" s="37" t="s">
        <v>321</v>
      </c>
      <c r="C277" s="38" t="s">
        <v>434</v>
      </c>
      <c r="D277" s="39">
        <v>8</v>
      </c>
      <c r="E277" s="156"/>
      <c r="F277" s="128">
        <f>D277*E277</f>
        <v>0</v>
      </c>
    </row>
    <row r="278" spans="1:6" ht="63.75" customHeight="1">
      <c r="A278" s="127" t="s">
        <v>199</v>
      </c>
      <c r="B278" s="52" t="s">
        <v>182</v>
      </c>
      <c r="C278" s="38" t="s">
        <v>59</v>
      </c>
      <c r="D278" s="39">
        <v>1</v>
      </c>
      <c r="E278" s="153"/>
      <c r="F278" s="128">
        <f>D278*E278</f>
        <v>0</v>
      </c>
    </row>
    <row r="279" ht="15.75" customHeight="1"/>
    <row r="280" ht="15.75" customHeight="1"/>
    <row r="281" spans="1:6" ht="15.75" customHeight="1">
      <c r="A281" s="62"/>
      <c r="B281" s="62"/>
      <c r="C281" s="51"/>
      <c r="D281" s="64"/>
      <c r="E281" s="75"/>
      <c r="F281" s="75"/>
    </row>
    <row r="282" spans="1:6" ht="15.75" customHeight="1">
      <c r="A282" s="62"/>
      <c r="B282" s="62"/>
      <c r="C282" s="51"/>
      <c r="D282" s="64"/>
      <c r="E282" s="75"/>
      <c r="F282" s="75"/>
    </row>
    <row r="283" spans="1:6" ht="15.75" customHeight="1">
      <c r="A283" s="62"/>
      <c r="B283" s="62"/>
      <c r="C283" s="51"/>
      <c r="D283" s="64"/>
      <c r="E283" s="75"/>
      <c r="F283" s="75"/>
    </row>
    <row r="284" spans="1:6" ht="15.75" customHeight="1">
      <c r="A284" s="62"/>
      <c r="B284" s="62"/>
      <c r="C284" s="51"/>
      <c r="D284" s="64"/>
      <c r="E284" s="75"/>
      <c r="F284" s="75"/>
    </row>
    <row r="285" spans="1:6" ht="15.75" customHeight="1">
      <c r="A285" s="62"/>
      <c r="B285" s="62"/>
      <c r="C285" s="51"/>
      <c r="D285" s="64"/>
      <c r="E285" s="75"/>
      <c r="F285" s="75"/>
    </row>
    <row r="286" spans="1:6" ht="15.75" customHeight="1">
      <c r="A286" s="62"/>
      <c r="B286" s="62"/>
      <c r="C286" s="51"/>
      <c r="D286" s="64"/>
      <c r="E286" s="75"/>
      <c r="F286" s="75"/>
    </row>
    <row r="287" spans="1:6" ht="15.75" customHeight="1">
      <c r="A287" s="62"/>
      <c r="B287" s="62"/>
      <c r="C287" s="51"/>
      <c r="D287" s="64"/>
      <c r="E287" s="75"/>
      <c r="F287" s="75"/>
    </row>
    <row r="288" spans="1:6" ht="15.75" customHeight="1">
      <c r="A288" s="62"/>
      <c r="B288" s="62"/>
      <c r="C288" s="51"/>
      <c r="D288" s="64"/>
      <c r="E288" s="75"/>
      <c r="F288" s="75"/>
    </row>
    <row r="289" spans="1:6" ht="15.75" customHeight="1">
      <c r="A289" s="62"/>
      <c r="B289" s="62"/>
      <c r="C289" s="51"/>
      <c r="D289" s="64"/>
      <c r="E289" s="75"/>
      <c r="F289" s="75"/>
    </row>
    <row r="290" spans="1:6" ht="15.75" customHeight="1">
      <c r="A290" s="62"/>
      <c r="B290" s="62"/>
      <c r="C290" s="51"/>
      <c r="D290" s="64"/>
      <c r="E290" s="75"/>
      <c r="F290" s="75"/>
    </row>
    <row r="291" spans="1:6" ht="15.75" customHeight="1">
      <c r="A291" s="62"/>
      <c r="B291" s="62"/>
      <c r="C291" s="51"/>
      <c r="D291" s="64"/>
      <c r="E291" s="75"/>
      <c r="F291" s="75"/>
    </row>
    <row r="292" spans="1:6" ht="15.75" customHeight="1">
      <c r="A292" s="62"/>
      <c r="B292" s="62"/>
      <c r="C292" s="51"/>
      <c r="D292" s="64"/>
      <c r="E292" s="75"/>
      <c r="F292" s="75"/>
    </row>
    <row r="293" spans="1:6" ht="15.75" customHeight="1">
      <c r="A293" s="62"/>
      <c r="B293" s="62"/>
      <c r="C293" s="51"/>
      <c r="D293" s="64"/>
      <c r="E293" s="75"/>
      <c r="F293" s="75"/>
    </row>
    <row r="294" spans="1:6" ht="15.75" customHeight="1">
      <c r="A294" s="62"/>
      <c r="B294" s="62"/>
      <c r="C294" s="51"/>
      <c r="D294" s="64"/>
      <c r="E294" s="75"/>
      <c r="F294" s="75"/>
    </row>
    <row r="295" spans="1:6" ht="15.75" customHeight="1">
      <c r="A295" s="62"/>
      <c r="B295" s="62"/>
      <c r="C295" s="51"/>
      <c r="D295" s="64"/>
      <c r="E295" s="75"/>
      <c r="F295" s="75"/>
    </row>
    <row r="296" spans="1:6" ht="15.75" customHeight="1">
      <c r="A296" s="62"/>
      <c r="B296" s="62"/>
      <c r="C296" s="51"/>
      <c r="D296" s="64"/>
      <c r="E296" s="75"/>
      <c r="F296" s="75"/>
    </row>
    <row r="297" spans="1:6" ht="15.75" customHeight="1">
      <c r="A297" s="62"/>
      <c r="B297" s="62"/>
      <c r="C297" s="51"/>
      <c r="D297" s="64"/>
      <c r="E297" s="75"/>
      <c r="F297" s="75"/>
    </row>
    <row r="298" spans="1:6" ht="15.75" customHeight="1">
      <c r="A298" s="62"/>
      <c r="B298" s="62"/>
      <c r="C298" s="51"/>
      <c r="D298" s="64"/>
      <c r="E298" s="75"/>
      <c r="F298" s="75"/>
    </row>
    <row r="299" spans="1:6" ht="15.75" customHeight="1">
      <c r="A299" s="62"/>
      <c r="B299" s="62"/>
      <c r="C299" s="51"/>
      <c r="D299" s="64"/>
      <c r="E299" s="75"/>
      <c r="F299" s="75"/>
    </row>
    <row r="300" spans="1:6" ht="15.75" customHeight="1">
      <c r="A300" s="62"/>
      <c r="B300" s="62"/>
      <c r="C300" s="51"/>
      <c r="D300" s="64"/>
      <c r="E300" s="75"/>
      <c r="F300" s="75"/>
    </row>
    <row r="301" spans="1:6" ht="15.75" customHeight="1">
      <c r="A301" s="62"/>
      <c r="B301" s="62"/>
      <c r="C301" s="51"/>
      <c r="D301" s="64"/>
      <c r="E301" s="75"/>
      <c r="F301" s="75"/>
    </row>
    <row r="302" spans="1:6" ht="15.75" customHeight="1">
      <c r="A302" s="62"/>
      <c r="B302" s="62"/>
      <c r="C302" s="51"/>
      <c r="D302" s="64"/>
      <c r="E302" s="75"/>
      <c r="F302" s="75"/>
    </row>
    <row r="303" spans="1:6" ht="15.75" customHeight="1">
      <c r="A303" s="62"/>
      <c r="B303" s="62"/>
      <c r="C303" s="51"/>
      <c r="D303" s="64"/>
      <c r="E303" s="75"/>
      <c r="F303" s="75"/>
    </row>
    <row r="304" spans="1:6" ht="15.75" customHeight="1">
      <c r="A304" s="62"/>
      <c r="B304" s="62"/>
      <c r="C304" s="51"/>
      <c r="D304" s="64"/>
      <c r="E304" s="75"/>
      <c r="F304" s="75"/>
    </row>
    <row r="305" spans="1:6" ht="15.75" customHeight="1">
      <c r="A305" s="62"/>
      <c r="B305" s="62"/>
      <c r="C305" s="51"/>
      <c r="D305" s="64"/>
      <c r="E305" s="75"/>
      <c r="F305" s="75"/>
    </row>
    <row r="306" spans="1:6" ht="15.75" customHeight="1">
      <c r="A306" s="62"/>
      <c r="B306" s="62"/>
      <c r="C306" s="51"/>
      <c r="D306" s="64"/>
      <c r="E306" s="75"/>
      <c r="F306" s="75"/>
    </row>
    <row r="307" spans="1:6" ht="15.75" customHeight="1">
      <c r="A307" s="62"/>
      <c r="B307" s="62"/>
      <c r="C307" s="51"/>
      <c r="D307" s="64"/>
      <c r="E307" s="75"/>
      <c r="F307" s="75"/>
    </row>
    <row r="308" spans="1:6" ht="15.75" customHeight="1">
      <c r="A308" s="62"/>
      <c r="B308" s="62"/>
      <c r="C308" s="51"/>
      <c r="D308" s="64"/>
      <c r="E308" s="75"/>
      <c r="F308" s="75"/>
    </row>
    <row r="309" spans="1:6" ht="15.75" customHeight="1">
      <c r="A309" s="62"/>
      <c r="B309" s="62"/>
      <c r="C309" s="51"/>
      <c r="D309" s="64"/>
      <c r="E309" s="75"/>
      <c r="F309" s="75"/>
    </row>
    <row r="310" spans="1:6" ht="15.75" customHeight="1">
      <c r="A310" s="62"/>
      <c r="B310" s="62"/>
      <c r="C310" s="51"/>
      <c r="D310" s="64"/>
      <c r="E310" s="75"/>
      <c r="F310" s="75"/>
    </row>
    <row r="311" spans="1:6" ht="15.75" customHeight="1">
      <c r="A311" s="62"/>
      <c r="B311" s="62"/>
      <c r="C311" s="51"/>
      <c r="D311" s="64"/>
      <c r="E311" s="75"/>
      <c r="F311" s="75"/>
    </row>
    <row r="312" spans="1:6" ht="15.75" customHeight="1">
      <c r="A312" s="62"/>
      <c r="B312" s="62"/>
      <c r="C312" s="51"/>
      <c r="D312" s="64"/>
      <c r="E312" s="75"/>
      <c r="F312" s="75"/>
    </row>
    <row r="313" spans="1:6" ht="15.75" customHeight="1">
      <c r="A313" s="62"/>
      <c r="B313" s="62"/>
      <c r="C313" s="51"/>
      <c r="D313" s="64"/>
      <c r="E313" s="75"/>
      <c r="F313" s="75"/>
    </row>
    <row r="314" spans="1:6" ht="15.75" customHeight="1">
      <c r="A314" s="62"/>
      <c r="B314" s="62"/>
      <c r="C314" s="51"/>
      <c r="D314" s="64"/>
      <c r="E314" s="75"/>
      <c r="F314" s="75"/>
    </row>
    <row r="315" spans="1:6" ht="15.75" customHeight="1">
      <c r="A315" s="62"/>
      <c r="B315" s="62"/>
      <c r="C315" s="51"/>
      <c r="D315" s="64"/>
      <c r="E315" s="75"/>
      <c r="F315" s="75"/>
    </row>
    <row r="316" spans="1:6" ht="15.75" customHeight="1">
      <c r="A316" s="62"/>
      <c r="B316" s="62"/>
      <c r="C316" s="51"/>
      <c r="D316" s="64"/>
      <c r="E316" s="75"/>
      <c r="F316" s="75"/>
    </row>
    <row r="317" spans="1:6" ht="15.75" customHeight="1">
      <c r="A317" s="62"/>
      <c r="B317" s="62"/>
      <c r="C317" s="51"/>
      <c r="D317" s="64"/>
      <c r="E317" s="75"/>
      <c r="F317" s="75"/>
    </row>
    <row r="318" spans="1:6" ht="15.75" customHeight="1">
      <c r="A318" s="62"/>
      <c r="B318" s="62"/>
      <c r="C318" s="51"/>
      <c r="D318" s="64"/>
      <c r="E318" s="75"/>
      <c r="F318" s="75"/>
    </row>
    <row r="319" spans="1:6" ht="15.75" customHeight="1">
      <c r="A319" s="62"/>
      <c r="B319" s="62"/>
      <c r="C319" s="51"/>
      <c r="D319" s="64"/>
      <c r="E319" s="75"/>
      <c r="F319" s="75"/>
    </row>
    <row r="320" spans="1:6" ht="15.75" customHeight="1">
      <c r="A320" s="62"/>
      <c r="B320" s="62"/>
      <c r="C320" s="51"/>
      <c r="D320" s="64"/>
      <c r="E320" s="75"/>
      <c r="F320" s="75"/>
    </row>
    <row r="321" spans="1:6" ht="15.75" customHeight="1">
      <c r="A321" s="62"/>
      <c r="B321" s="62"/>
      <c r="C321" s="51"/>
      <c r="D321" s="64"/>
      <c r="E321" s="75"/>
      <c r="F321" s="75"/>
    </row>
    <row r="322" spans="1:6" ht="15.75" customHeight="1">
      <c r="A322" s="62"/>
      <c r="B322" s="62"/>
      <c r="C322" s="51"/>
      <c r="D322" s="64"/>
      <c r="E322" s="75"/>
      <c r="F322" s="75"/>
    </row>
    <row r="323" spans="1:6" ht="15.75" customHeight="1">
      <c r="A323" s="62"/>
      <c r="B323" s="62"/>
      <c r="C323" s="51"/>
      <c r="D323" s="64"/>
      <c r="E323" s="75"/>
      <c r="F323" s="75"/>
    </row>
    <row r="324" spans="1:6" ht="15.75" customHeight="1">
      <c r="A324" s="62"/>
      <c r="B324" s="62"/>
      <c r="C324" s="51"/>
      <c r="D324" s="64"/>
      <c r="E324" s="75"/>
      <c r="F324" s="75"/>
    </row>
    <row r="325" spans="1:6" ht="15.75" customHeight="1">
      <c r="A325" s="62"/>
      <c r="B325" s="62"/>
      <c r="C325" s="51"/>
      <c r="D325" s="64"/>
      <c r="E325" s="75"/>
      <c r="F325" s="75"/>
    </row>
    <row r="326" spans="1:6" ht="15.75" customHeight="1">
      <c r="A326" s="62"/>
      <c r="B326" s="62"/>
      <c r="C326" s="51"/>
      <c r="D326" s="64"/>
      <c r="E326" s="75"/>
      <c r="F326" s="75"/>
    </row>
    <row r="327" spans="1:6" ht="15.75" customHeight="1">
      <c r="A327" s="62"/>
      <c r="B327" s="62"/>
      <c r="C327" s="51"/>
      <c r="D327" s="64"/>
      <c r="E327" s="75"/>
      <c r="F327" s="75"/>
    </row>
    <row r="328" spans="1:6" ht="15.75" customHeight="1">
      <c r="A328" s="62"/>
      <c r="B328" s="62"/>
      <c r="C328" s="51"/>
      <c r="D328" s="64"/>
      <c r="E328" s="75"/>
      <c r="F328" s="75"/>
    </row>
    <row r="329" spans="1:6" ht="15.75" customHeight="1">
      <c r="A329" s="62"/>
      <c r="B329" s="62"/>
      <c r="C329" s="51"/>
      <c r="D329" s="64"/>
      <c r="E329" s="75"/>
      <c r="F329" s="75"/>
    </row>
    <row r="330" spans="1:6" ht="15.75" customHeight="1">
      <c r="A330" s="62"/>
      <c r="B330" s="62"/>
      <c r="C330" s="51"/>
      <c r="D330" s="64"/>
      <c r="E330" s="75"/>
      <c r="F330" s="75"/>
    </row>
    <row r="331" spans="1:6" ht="15.75" customHeight="1">
      <c r="A331" s="62"/>
      <c r="B331" s="62"/>
      <c r="C331" s="51"/>
      <c r="D331" s="64"/>
      <c r="E331" s="75"/>
      <c r="F331" s="75"/>
    </row>
    <row r="332" spans="1:6" ht="15.75" customHeight="1">
      <c r="A332" s="62"/>
      <c r="B332" s="62"/>
      <c r="C332" s="51"/>
      <c r="D332" s="64"/>
      <c r="E332" s="75"/>
      <c r="F332" s="75"/>
    </row>
    <row r="333" spans="1:6" ht="15.75" customHeight="1">
      <c r="A333" s="62"/>
      <c r="B333" s="62"/>
      <c r="C333" s="51"/>
      <c r="D333" s="64"/>
      <c r="E333" s="75"/>
      <c r="F333" s="75"/>
    </row>
    <row r="334" spans="1:6" ht="15.75" customHeight="1">
      <c r="A334" s="62"/>
      <c r="B334" s="62"/>
      <c r="C334" s="51"/>
      <c r="D334" s="64"/>
      <c r="E334" s="75"/>
      <c r="F334" s="75"/>
    </row>
    <row r="335" spans="1:6" ht="15.75" customHeight="1">
      <c r="A335" s="62"/>
      <c r="B335" s="62"/>
      <c r="C335" s="51"/>
      <c r="D335" s="64"/>
      <c r="E335" s="75"/>
      <c r="F335" s="75"/>
    </row>
    <row r="336" spans="1:6" ht="15.75" customHeight="1">
      <c r="A336" s="62"/>
      <c r="B336" s="62"/>
      <c r="C336" s="51"/>
      <c r="D336" s="64"/>
      <c r="E336" s="75"/>
      <c r="F336" s="75"/>
    </row>
    <row r="337" spans="1:6" ht="15.75" customHeight="1">
      <c r="A337" s="62"/>
      <c r="B337" s="62"/>
      <c r="C337" s="51"/>
      <c r="D337" s="64"/>
      <c r="E337" s="75"/>
      <c r="F337" s="75"/>
    </row>
    <row r="338" spans="1:6" ht="15.75" customHeight="1">
      <c r="A338" s="62"/>
      <c r="B338" s="62"/>
      <c r="C338" s="51"/>
      <c r="D338" s="64"/>
      <c r="E338" s="75"/>
      <c r="F338" s="75"/>
    </row>
    <row r="339" spans="1:6" ht="15.75" customHeight="1">
      <c r="A339" s="62"/>
      <c r="B339" s="62"/>
      <c r="C339" s="51"/>
      <c r="D339" s="64"/>
      <c r="E339" s="75"/>
      <c r="F339" s="75"/>
    </row>
    <row r="340" spans="1:6" ht="15.75" customHeight="1">
      <c r="A340" s="62"/>
      <c r="B340" s="62"/>
      <c r="C340" s="51"/>
      <c r="D340" s="64"/>
      <c r="E340" s="75"/>
      <c r="F340" s="75"/>
    </row>
    <row r="341" spans="1:6" ht="15.75" customHeight="1">
      <c r="A341" s="62"/>
      <c r="B341" s="62"/>
      <c r="C341" s="51"/>
      <c r="D341" s="64"/>
      <c r="E341" s="75"/>
      <c r="F341" s="75"/>
    </row>
    <row r="342" spans="1:6" ht="15.75" customHeight="1">
      <c r="A342" s="62"/>
      <c r="B342" s="62"/>
      <c r="C342" s="51"/>
      <c r="D342" s="64"/>
      <c r="E342" s="75"/>
      <c r="F342" s="75"/>
    </row>
    <row r="343" spans="1:6" ht="15.75" customHeight="1">
      <c r="A343" s="62"/>
      <c r="B343" s="62"/>
      <c r="C343" s="51"/>
      <c r="D343" s="64"/>
      <c r="E343" s="75"/>
      <c r="F343" s="75"/>
    </row>
    <row r="344" spans="1:6" ht="15.75" customHeight="1">
      <c r="A344" s="62"/>
      <c r="B344" s="62"/>
      <c r="C344" s="51"/>
      <c r="D344" s="64"/>
      <c r="E344" s="75"/>
      <c r="F344" s="75"/>
    </row>
    <row r="345" spans="1:6" ht="15.75" customHeight="1">
      <c r="A345" s="62"/>
      <c r="B345" s="62"/>
      <c r="C345" s="51"/>
      <c r="D345" s="64"/>
      <c r="E345" s="75"/>
      <c r="F345" s="75"/>
    </row>
    <row r="346" spans="1:6" ht="15.75" customHeight="1">
      <c r="A346" s="62"/>
      <c r="B346" s="62"/>
      <c r="C346" s="51"/>
      <c r="D346" s="64"/>
      <c r="E346" s="75"/>
      <c r="F346" s="75"/>
    </row>
    <row r="347" spans="1:6" ht="15.75" customHeight="1">
      <c r="A347" s="62"/>
      <c r="B347" s="62"/>
      <c r="C347" s="51"/>
      <c r="D347" s="64"/>
      <c r="E347" s="75"/>
      <c r="F347" s="75"/>
    </row>
    <row r="348" spans="1:6" ht="15.75" customHeight="1">
      <c r="A348" s="62"/>
      <c r="B348" s="62"/>
      <c r="C348" s="51"/>
      <c r="D348" s="64"/>
      <c r="E348" s="75"/>
      <c r="F348" s="75"/>
    </row>
    <row r="349" spans="1:6" ht="15.75" customHeight="1">
      <c r="A349" s="62"/>
      <c r="B349" s="62"/>
      <c r="C349" s="51"/>
      <c r="D349" s="64"/>
      <c r="E349" s="75"/>
      <c r="F349" s="75"/>
    </row>
    <row r="350" spans="1:6" ht="15.75" customHeight="1">
      <c r="A350" s="62"/>
      <c r="B350" s="62"/>
      <c r="C350" s="51"/>
      <c r="D350" s="64"/>
      <c r="E350" s="75"/>
      <c r="F350" s="75"/>
    </row>
    <row r="351" spans="1:6" ht="15.75" customHeight="1">
      <c r="A351" s="62"/>
      <c r="B351" s="62"/>
      <c r="C351" s="51"/>
      <c r="D351" s="64"/>
      <c r="E351" s="75"/>
      <c r="F351" s="75"/>
    </row>
    <row r="352" spans="1:6" ht="15.75" customHeight="1">
      <c r="A352" s="62"/>
      <c r="B352" s="62"/>
      <c r="C352" s="51"/>
      <c r="D352" s="64"/>
      <c r="E352" s="75"/>
      <c r="F352" s="75"/>
    </row>
    <row r="353" spans="1:6" ht="15.75" customHeight="1">
      <c r="A353" s="62"/>
      <c r="B353" s="62"/>
      <c r="C353" s="51"/>
      <c r="D353" s="64"/>
      <c r="E353" s="75"/>
      <c r="F353" s="75"/>
    </row>
    <row r="354" spans="1:6" ht="15.75" customHeight="1">
      <c r="A354" s="62"/>
      <c r="B354" s="62"/>
      <c r="C354" s="51"/>
      <c r="D354" s="64"/>
      <c r="E354" s="75"/>
      <c r="F354" s="75"/>
    </row>
    <row r="355" spans="1:6" ht="15.75" customHeight="1">
      <c r="A355" s="62"/>
      <c r="B355" s="62"/>
      <c r="C355" s="51"/>
      <c r="D355" s="64"/>
      <c r="E355" s="75"/>
      <c r="F355" s="75"/>
    </row>
    <row r="356" spans="1:6" ht="15.75" customHeight="1">
      <c r="A356" s="62"/>
      <c r="B356" s="62"/>
      <c r="C356" s="51"/>
      <c r="D356" s="64"/>
      <c r="E356" s="75"/>
      <c r="F356" s="75"/>
    </row>
    <row r="357" spans="1:6" ht="15.75" customHeight="1">
      <c r="A357" s="62"/>
      <c r="B357" s="62"/>
      <c r="C357" s="51"/>
      <c r="D357" s="64"/>
      <c r="E357" s="75"/>
      <c r="F357" s="75"/>
    </row>
    <row r="358" spans="1:6" ht="15.75" customHeight="1">
      <c r="A358" s="62"/>
      <c r="B358" s="62"/>
      <c r="C358" s="51"/>
      <c r="D358" s="64"/>
      <c r="E358" s="75"/>
      <c r="F358" s="75"/>
    </row>
    <row r="359" spans="1:6" ht="15.75" customHeight="1">
      <c r="A359" s="62"/>
      <c r="B359" s="62"/>
      <c r="C359" s="51"/>
      <c r="D359" s="64"/>
      <c r="E359" s="75"/>
      <c r="F359" s="75"/>
    </row>
    <row r="360" spans="1:6" ht="15.75" customHeight="1">
      <c r="A360" s="62"/>
      <c r="B360" s="62"/>
      <c r="C360" s="51"/>
      <c r="D360" s="64"/>
      <c r="E360" s="75"/>
      <c r="F360" s="75"/>
    </row>
    <row r="361" spans="1:6" ht="15.75" customHeight="1">
      <c r="A361" s="62"/>
      <c r="B361" s="62"/>
      <c r="C361" s="51"/>
      <c r="D361" s="64"/>
      <c r="E361" s="75"/>
      <c r="F361" s="75"/>
    </row>
    <row r="362" spans="1:6" ht="15.75" customHeight="1">
      <c r="A362" s="62"/>
      <c r="B362" s="62"/>
      <c r="C362" s="51"/>
      <c r="D362" s="64"/>
      <c r="E362" s="75"/>
      <c r="F362" s="75"/>
    </row>
    <row r="363" spans="1:6" ht="15.75" customHeight="1">
      <c r="A363" s="62"/>
      <c r="B363" s="62"/>
      <c r="C363" s="51"/>
      <c r="D363" s="64"/>
      <c r="E363" s="75"/>
      <c r="F363" s="75"/>
    </row>
    <row r="364" spans="1:6" ht="15.75" customHeight="1">
      <c r="A364" s="62"/>
      <c r="B364" s="62"/>
      <c r="C364" s="51"/>
      <c r="D364" s="64"/>
      <c r="E364" s="75"/>
      <c r="F364" s="75"/>
    </row>
    <row r="365" spans="1:6" ht="15.75" customHeight="1">
      <c r="A365" s="62"/>
      <c r="B365" s="62"/>
      <c r="C365" s="51"/>
      <c r="D365" s="64"/>
      <c r="E365" s="75"/>
      <c r="F365" s="75"/>
    </row>
    <row r="366" spans="1:6" ht="15.75" customHeight="1">
      <c r="A366" s="62"/>
      <c r="B366" s="62"/>
      <c r="C366" s="51"/>
      <c r="D366" s="64"/>
      <c r="E366" s="75"/>
      <c r="F366" s="75"/>
    </row>
    <row r="367" spans="1:6" ht="15.75" customHeight="1">
      <c r="A367" s="62"/>
      <c r="B367" s="62"/>
      <c r="C367" s="51"/>
      <c r="D367" s="64"/>
      <c r="E367" s="75"/>
      <c r="F367" s="75"/>
    </row>
    <row r="368" spans="1:6" ht="15.75" customHeight="1">
      <c r="A368" s="62"/>
      <c r="B368" s="62"/>
      <c r="C368" s="51"/>
      <c r="D368" s="64"/>
      <c r="E368" s="75"/>
      <c r="F368" s="75"/>
    </row>
    <row r="369" spans="1:6" ht="15.75" customHeight="1">
      <c r="A369" s="62"/>
      <c r="B369" s="62"/>
      <c r="C369" s="51"/>
      <c r="D369" s="64"/>
      <c r="E369" s="75"/>
      <c r="F369" s="75"/>
    </row>
    <row r="370" spans="1:6" ht="15.75" customHeight="1">
      <c r="A370" s="62"/>
      <c r="B370" s="62"/>
      <c r="C370" s="51"/>
      <c r="D370" s="64"/>
      <c r="E370" s="75"/>
      <c r="F370" s="75"/>
    </row>
    <row r="371" spans="1:6" ht="15.75" customHeight="1">
      <c r="A371" s="62"/>
      <c r="B371" s="62"/>
      <c r="C371" s="51"/>
      <c r="D371" s="64"/>
      <c r="E371" s="75"/>
      <c r="F371" s="75"/>
    </row>
    <row r="372" spans="1:6" ht="15.75" customHeight="1">
      <c r="A372" s="62"/>
      <c r="B372" s="62"/>
      <c r="C372" s="51"/>
      <c r="D372" s="64"/>
      <c r="E372" s="75"/>
      <c r="F372" s="75"/>
    </row>
    <row r="373" spans="1:6" ht="15.75" customHeight="1">
      <c r="A373" s="62"/>
      <c r="B373" s="62"/>
      <c r="C373" s="51"/>
      <c r="D373" s="64"/>
      <c r="E373" s="75"/>
      <c r="F373" s="75"/>
    </row>
    <row r="374" spans="1:6" ht="15.75" customHeight="1">
      <c r="A374" s="62"/>
      <c r="B374" s="62"/>
      <c r="C374" s="51"/>
      <c r="D374" s="64"/>
      <c r="E374" s="75"/>
      <c r="F374" s="75"/>
    </row>
    <row r="375" spans="1:6" ht="15.75" customHeight="1">
      <c r="A375" s="62"/>
      <c r="B375" s="62"/>
      <c r="C375" s="51"/>
      <c r="D375" s="64"/>
      <c r="E375" s="75"/>
      <c r="F375" s="75"/>
    </row>
    <row r="376" spans="1:6" ht="15.75" customHeight="1">
      <c r="A376" s="62"/>
      <c r="B376" s="62"/>
      <c r="C376" s="51"/>
      <c r="D376" s="64"/>
      <c r="E376" s="75"/>
      <c r="F376" s="75"/>
    </row>
    <row r="377" spans="1:6" ht="15.75" customHeight="1">
      <c r="A377" s="62"/>
      <c r="B377" s="62"/>
      <c r="C377" s="51"/>
      <c r="D377" s="64"/>
      <c r="E377" s="75"/>
      <c r="F377" s="75"/>
    </row>
    <row r="378" spans="1:6" ht="15.75" customHeight="1">
      <c r="A378" s="62"/>
      <c r="B378" s="62"/>
      <c r="C378" s="51"/>
      <c r="D378" s="64"/>
      <c r="E378" s="75"/>
      <c r="F378" s="75"/>
    </row>
    <row r="379" spans="1:6" ht="15.75" customHeight="1">
      <c r="A379" s="62"/>
      <c r="B379" s="62"/>
      <c r="C379" s="51"/>
      <c r="D379" s="64"/>
      <c r="E379" s="75"/>
      <c r="F379" s="75"/>
    </row>
    <row r="380" spans="1:6" ht="15.75" customHeight="1">
      <c r="A380" s="62"/>
      <c r="B380" s="62"/>
      <c r="C380" s="51"/>
      <c r="D380" s="64"/>
      <c r="E380" s="75"/>
      <c r="F380" s="75"/>
    </row>
    <row r="381" spans="1:6" ht="15.75" customHeight="1">
      <c r="A381" s="62"/>
      <c r="B381" s="62"/>
      <c r="C381" s="51"/>
      <c r="D381" s="64"/>
      <c r="E381" s="75"/>
      <c r="F381" s="75"/>
    </row>
    <row r="382" spans="1:6" ht="15.75" customHeight="1">
      <c r="A382" s="62"/>
      <c r="B382" s="62"/>
      <c r="C382" s="51"/>
      <c r="D382" s="64"/>
      <c r="E382" s="75"/>
      <c r="F382" s="75"/>
    </row>
    <row r="383" spans="1:6" ht="15.75" customHeight="1">
      <c r="A383" s="62"/>
      <c r="B383" s="62"/>
      <c r="C383" s="51"/>
      <c r="D383" s="64"/>
      <c r="E383" s="75"/>
      <c r="F383" s="75"/>
    </row>
    <row r="384" spans="1:6" ht="15.75" customHeight="1">
      <c r="A384" s="62"/>
      <c r="B384" s="62"/>
      <c r="C384" s="51"/>
      <c r="D384" s="64"/>
      <c r="E384" s="75"/>
      <c r="F384" s="75"/>
    </row>
    <row r="385" spans="1:6" ht="15.75" customHeight="1">
      <c r="A385" s="62"/>
      <c r="B385" s="62"/>
      <c r="C385" s="51"/>
      <c r="D385" s="64"/>
      <c r="E385" s="75"/>
      <c r="F385" s="75"/>
    </row>
    <row r="386" spans="1:6" ht="15.75" customHeight="1">
      <c r="A386" s="62"/>
      <c r="B386" s="62"/>
      <c r="C386" s="51"/>
      <c r="D386" s="64"/>
      <c r="E386" s="75"/>
      <c r="F386" s="75"/>
    </row>
    <row r="387" spans="1:6" ht="15.75" customHeight="1">
      <c r="A387" s="62"/>
      <c r="B387" s="62"/>
      <c r="C387" s="51"/>
      <c r="D387" s="64"/>
      <c r="E387" s="75"/>
      <c r="F387" s="75"/>
    </row>
    <row r="388" spans="1:6" ht="15.75" customHeight="1">
      <c r="A388" s="62"/>
      <c r="B388" s="62"/>
      <c r="C388" s="51"/>
      <c r="D388" s="64"/>
      <c r="E388" s="75"/>
      <c r="F388" s="75"/>
    </row>
    <row r="389" spans="1:6" ht="15.75" customHeight="1">
      <c r="A389" s="62"/>
      <c r="B389" s="62"/>
      <c r="C389" s="51"/>
      <c r="D389" s="64"/>
      <c r="E389" s="75"/>
      <c r="F389" s="75"/>
    </row>
    <row r="390" spans="1:6" ht="15.75" customHeight="1">
      <c r="A390" s="62"/>
      <c r="B390" s="62"/>
      <c r="C390" s="51"/>
      <c r="D390" s="64"/>
      <c r="E390" s="75"/>
      <c r="F390" s="75"/>
    </row>
    <row r="391" spans="1:6" ht="15.75" customHeight="1">
      <c r="A391" s="62"/>
      <c r="B391" s="62"/>
      <c r="C391" s="51"/>
      <c r="D391" s="64"/>
      <c r="E391" s="75"/>
      <c r="F391" s="75"/>
    </row>
    <row r="392" spans="1:6" ht="15.75" customHeight="1">
      <c r="A392" s="62"/>
      <c r="B392" s="62"/>
      <c r="C392" s="51"/>
      <c r="D392" s="64"/>
      <c r="E392" s="75"/>
      <c r="F392" s="75"/>
    </row>
    <row r="393" spans="1:6" ht="15.75" customHeight="1">
      <c r="A393" s="62"/>
      <c r="B393" s="62"/>
      <c r="C393" s="51"/>
      <c r="D393" s="64"/>
      <c r="E393" s="75"/>
      <c r="F393" s="75"/>
    </row>
    <row r="394" spans="1:6" ht="15.75" customHeight="1">
      <c r="A394" s="62"/>
      <c r="B394" s="62"/>
      <c r="C394" s="51"/>
      <c r="D394" s="64"/>
      <c r="E394" s="75"/>
      <c r="F394" s="75"/>
    </row>
    <row r="395" spans="1:6" ht="15.75" customHeight="1">
      <c r="A395" s="62"/>
      <c r="B395" s="62"/>
      <c r="C395" s="51"/>
      <c r="D395" s="64"/>
      <c r="E395" s="75"/>
      <c r="F395" s="75"/>
    </row>
    <row r="396" spans="1:6" ht="15.75" customHeight="1">
      <c r="A396" s="62"/>
      <c r="B396" s="62"/>
      <c r="C396" s="51"/>
      <c r="D396" s="64"/>
      <c r="E396" s="75"/>
      <c r="F396" s="75"/>
    </row>
    <row r="397" spans="1:6" ht="15.75" customHeight="1">
      <c r="A397" s="62"/>
      <c r="B397" s="62"/>
      <c r="C397" s="51"/>
      <c r="D397" s="64"/>
      <c r="E397" s="75"/>
      <c r="F397" s="75"/>
    </row>
    <row r="398" spans="1:6" ht="15.75" customHeight="1">
      <c r="A398" s="62"/>
      <c r="B398" s="62"/>
      <c r="C398" s="51"/>
      <c r="D398" s="64"/>
      <c r="E398" s="75"/>
      <c r="F398" s="75"/>
    </row>
    <row r="399" spans="1:6" ht="15.75" customHeight="1">
      <c r="A399" s="62"/>
      <c r="B399" s="62"/>
      <c r="C399" s="51"/>
      <c r="D399" s="64"/>
      <c r="E399" s="75"/>
      <c r="F399" s="75"/>
    </row>
    <row r="400" spans="1:6" ht="15.75" customHeight="1">
      <c r="A400" s="62"/>
      <c r="B400" s="62"/>
      <c r="C400" s="51"/>
      <c r="D400" s="64"/>
      <c r="E400" s="75"/>
      <c r="F400" s="75"/>
    </row>
    <row r="401" spans="1:6" ht="15.75" customHeight="1">
      <c r="A401" s="62"/>
      <c r="B401" s="62"/>
      <c r="C401" s="51"/>
      <c r="D401" s="64"/>
      <c r="E401" s="75"/>
      <c r="F401" s="75"/>
    </row>
    <row r="402" spans="1:6" ht="15.75" customHeight="1">
      <c r="A402" s="62"/>
      <c r="B402" s="62"/>
      <c r="C402" s="51"/>
      <c r="D402" s="64"/>
      <c r="E402" s="75"/>
      <c r="F402" s="75"/>
    </row>
    <row r="403" spans="1:6" ht="15.75" customHeight="1">
      <c r="A403" s="62"/>
      <c r="B403" s="62"/>
      <c r="C403" s="51"/>
      <c r="D403" s="64"/>
      <c r="E403" s="75"/>
      <c r="F403" s="75"/>
    </row>
    <row r="404" spans="2:6" ht="15.75" customHeight="1">
      <c r="B404" s="62"/>
      <c r="C404" s="51"/>
      <c r="D404" s="64"/>
      <c r="E404" s="75"/>
      <c r="F404" s="75"/>
    </row>
    <row r="405" spans="2:4" ht="15.75" customHeight="1">
      <c r="B405" s="62"/>
      <c r="C405" s="51"/>
      <c r="D405" s="64"/>
    </row>
    <row r="406" spans="2:4" ht="15.75" customHeight="1">
      <c r="B406" s="62"/>
      <c r="C406" s="51"/>
      <c r="D406" s="64"/>
    </row>
    <row r="407" ht="15.75" customHeight="1">
      <c r="D407" s="64"/>
    </row>
    <row r="408" ht="15.75" customHeight="1">
      <c r="D408" s="64"/>
    </row>
    <row r="409" ht="15.75" customHeight="1">
      <c r="D409" s="64"/>
    </row>
    <row r="410" ht="15.75" customHeight="1">
      <c r="D410" s="64"/>
    </row>
    <row r="411" ht="15.75" customHeight="1">
      <c r="D411" s="64"/>
    </row>
    <row r="412" ht="15.75" customHeight="1">
      <c r="D412" s="64"/>
    </row>
    <row r="413" ht="15.75" customHeight="1">
      <c r="D413" s="64"/>
    </row>
    <row r="414" ht="15.75" customHeight="1">
      <c r="D414" s="64"/>
    </row>
    <row r="415" ht="15.75" customHeight="1">
      <c r="D415" s="64"/>
    </row>
    <row r="416" ht="15.75" customHeight="1">
      <c r="D416" s="64"/>
    </row>
    <row r="417" ht="15.75" customHeight="1">
      <c r="D417" s="64"/>
    </row>
    <row r="418" ht="15.75" customHeight="1">
      <c r="D418" s="64"/>
    </row>
    <row r="419" ht="15.75" customHeight="1">
      <c r="D419" s="64"/>
    </row>
    <row r="420" ht="15.75" customHeight="1">
      <c r="D420" s="64"/>
    </row>
    <row r="421" ht="15.75" customHeight="1">
      <c r="D421" s="64"/>
    </row>
    <row r="422" ht="15.75" customHeight="1">
      <c r="D422" s="64"/>
    </row>
    <row r="423" ht="15.75" customHeight="1">
      <c r="D423" s="64"/>
    </row>
    <row r="424" ht="15.75" customHeight="1">
      <c r="D424" s="64"/>
    </row>
    <row r="425" ht="15.75" customHeight="1">
      <c r="D425" s="64"/>
    </row>
    <row r="426" ht="15.75" customHeight="1">
      <c r="D426" s="64"/>
    </row>
    <row r="427" ht="15.75" customHeight="1">
      <c r="D427" s="64"/>
    </row>
    <row r="428" ht="15.75" customHeight="1">
      <c r="D428" s="64"/>
    </row>
    <row r="429" ht="15.75" customHeight="1">
      <c r="D429" s="64"/>
    </row>
    <row r="430" ht="15.75" customHeight="1">
      <c r="D430" s="64"/>
    </row>
    <row r="431" ht="15.75" customHeight="1">
      <c r="D431" s="64"/>
    </row>
    <row r="432" ht="15.75" customHeight="1">
      <c r="D432" s="64"/>
    </row>
    <row r="433" ht="15.75" customHeight="1">
      <c r="D433" s="64"/>
    </row>
    <row r="434" ht="15.75" customHeight="1">
      <c r="D434" s="64"/>
    </row>
    <row r="435" ht="15.75" customHeight="1">
      <c r="D435" s="64"/>
    </row>
    <row r="436" ht="15.75" customHeight="1">
      <c r="D436" s="64"/>
    </row>
    <row r="437" ht="15.75" customHeight="1">
      <c r="D437" s="64"/>
    </row>
    <row r="438" ht="15.75" customHeight="1">
      <c r="D438" s="64"/>
    </row>
    <row r="439" ht="15.75" customHeight="1">
      <c r="D439" s="64"/>
    </row>
    <row r="440" ht="15.75" customHeight="1">
      <c r="D440" s="64"/>
    </row>
    <row r="441" ht="15.75" customHeight="1">
      <c r="D441" s="64"/>
    </row>
    <row r="442" ht="15.75" customHeight="1">
      <c r="D442" s="64"/>
    </row>
    <row r="443" ht="15.75" customHeight="1">
      <c r="D443" s="64"/>
    </row>
    <row r="444" ht="15.75" customHeight="1">
      <c r="D444" s="64"/>
    </row>
    <row r="445" ht="15.75" customHeight="1">
      <c r="D445" s="64"/>
    </row>
    <row r="446" ht="15.75" customHeight="1">
      <c r="D446" s="64"/>
    </row>
    <row r="447" ht="15.75" customHeight="1">
      <c r="D447" s="64"/>
    </row>
    <row r="448" ht="15.75" customHeight="1">
      <c r="D448" s="64"/>
    </row>
    <row r="449" ht="15.75" customHeight="1">
      <c r="D449" s="64"/>
    </row>
    <row r="450" ht="15.75" customHeight="1">
      <c r="D450" s="64"/>
    </row>
    <row r="451" ht="15.75" customHeight="1">
      <c r="D451" s="64"/>
    </row>
    <row r="452" ht="15.75" customHeight="1">
      <c r="D452" s="64"/>
    </row>
    <row r="453" ht="15.75" customHeight="1">
      <c r="D453" s="64"/>
    </row>
    <row r="454" ht="15.75" customHeight="1">
      <c r="D454" s="64"/>
    </row>
    <row r="455" ht="15.75" customHeight="1">
      <c r="D455" s="64"/>
    </row>
    <row r="456" ht="15.75" customHeight="1">
      <c r="D456" s="64"/>
    </row>
    <row r="457" ht="15.75" customHeight="1">
      <c r="D457" s="64"/>
    </row>
    <row r="458" ht="15.75" customHeight="1">
      <c r="D458" s="64"/>
    </row>
    <row r="459" ht="15.75" customHeight="1">
      <c r="D459" s="64"/>
    </row>
    <row r="460" ht="15.75" customHeight="1">
      <c r="D460" s="64"/>
    </row>
    <row r="461" ht="15.75" customHeight="1">
      <c r="D461" s="64"/>
    </row>
    <row r="462" ht="15.75" customHeight="1">
      <c r="D462" s="64"/>
    </row>
    <row r="463" ht="15.75" customHeight="1">
      <c r="D463" s="64"/>
    </row>
    <row r="464" ht="15.75" customHeight="1">
      <c r="D464" s="64"/>
    </row>
    <row r="465" ht="15.75" customHeight="1">
      <c r="D465" s="64"/>
    </row>
    <row r="466" ht="15.75" customHeight="1">
      <c r="D466" s="64"/>
    </row>
    <row r="467" ht="15.75" customHeight="1">
      <c r="D467" s="64"/>
    </row>
    <row r="468" ht="15.75" customHeight="1">
      <c r="D468" s="64"/>
    </row>
    <row r="469" ht="15.75" customHeight="1">
      <c r="D469" s="64"/>
    </row>
    <row r="470" ht="15.75" customHeight="1">
      <c r="D470" s="64"/>
    </row>
    <row r="471" ht="15.75" customHeight="1">
      <c r="D471" s="64"/>
    </row>
    <row r="472" ht="15.75" customHeight="1">
      <c r="D472" s="64"/>
    </row>
    <row r="473" ht="15.75" customHeight="1">
      <c r="D473" s="64"/>
    </row>
    <row r="474" ht="15.75" customHeight="1">
      <c r="D474" s="64"/>
    </row>
    <row r="475" ht="15.75" customHeight="1">
      <c r="D475" s="64"/>
    </row>
    <row r="476" ht="15.75" customHeight="1">
      <c r="D476" s="64"/>
    </row>
    <row r="477" ht="15.75" customHeight="1">
      <c r="D477" s="64"/>
    </row>
    <row r="478" ht="15.75" customHeight="1">
      <c r="D478" s="64"/>
    </row>
    <row r="479" ht="15.75" customHeight="1">
      <c r="D479" s="64"/>
    </row>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sheetProtection password="CD8C" sheet="1"/>
  <mergeCells count="1">
    <mergeCell ref="B2:F2"/>
  </mergeCells>
  <printOptions horizontalCentered="1"/>
  <pageMargins left="0.7086614173228347" right="0.6692913385826772" top="0.984251968503937" bottom="1.1811023622047245" header="0.3937007874015748" footer="0.3937007874015748"/>
  <pageSetup fitToHeight="0" fitToWidth="1" horizontalDpi="600" verticalDpi="600" orientation="portrait" paperSize="9" scale="71" r:id="rId1"/>
  <headerFooter alignWithMargins="0">
    <oddHeader>&amp;L&amp;"Arial Narrow,Bold"&amp;10PROJEKTNI BIRO NAGLIĆ
&amp;"Arial Narrow,Regular"d.o.o.&amp;C&amp;"Times New Roman,Regular"&amp;10
&amp;"Arial Narrow,Regular"CRPNA STANICA "FODROVEC II"&amp;R&amp;"Times New Roman,Regular"
&amp;"Arial Narrow,Regular"&amp;10BP 19-029/G</oddHeader>
    <oddFooter>&amp;L&amp;"Arial Narrow,Regular"&amp;10Zagreb, travanj 2019. god.&amp;C&amp;"Arial Narrow,Regular"&amp;10 12. TROŠKOVNIK&amp;R&amp;"Arial Narrow,Regular"&amp;10&amp;P</oddFooter>
  </headerFooter>
  <rowBreaks count="8" manualBreakCount="8">
    <brk id="80" max="5" man="1"/>
    <brk id="92" max="5" man="1"/>
    <brk id="99" max="5" man="1"/>
    <brk id="118" max="5" man="1"/>
    <brk id="150" max="5" man="1"/>
    <brk id="225" max="5" man="1"/>
    <brk id="240" max="5" man="1"/>
    <brk id="266" max="5" man="1"/>
  </rowBreaks>
  <ignoredErrors>
    <ignoredError sqref="F112 F81:F82" formula="1"/>
    <ignoredError sqref="F249" formula="1" unlockedFormula="1"/>
  </ignoredErrors>
</worksheet>
</file>

<file path=xl/worksheets/sheet2.xml><?xml version="1.0" encoding="utf-8"?>
<worksheet xmlns="http://schemas.openxmlformats.org/spreadsheetml/2006/main" xmlns:r="http://schemas.openxmlformats.org/officeDocument/2006/relationships">
  <sheetPr>
    <tabColor indexed="44"/>
  </sheetPr>
  <dimension ref="A1:G296"/>
  <sheetViews>
    <sheetView view="pageBreakPreview" zoomScale="80" zoomScaleNormal="75" zoomScaleSheetLayoutView="80" zoomScalePageLayoutView="0" workbookViewId="0" topLeftCell="A1">
      <pane ySplit="1" topLeftCell="A11" activePane="bottomLeft" state="frozen"/>
      <selection pane="topLeft" activeCell="B7" sqref="B7"/>
      <selection pane="bottomLeft" activeCell="E12" sqref="E12"/>
    </sheetView>
  </sheetViews>
  <sheetFormatPr defaultColWidth="8.796875" defaultRowHeight="14.25"/>
  <cols>
    <col min="1" max="1" width="4.19921875" style="114" customWidth="1"/>
    <col min="2" max="2" width="5.19921875" style="114" customWidth="1"/>
    <col min="3" max="3" width="61.19921875" style="115" customWidth="1"/>
    <col min="4" max="4" width="12.69921875" style="116" customWidth="1"/>
    <col min="5" max="5" width="16.19921875" style="117" customWidth="1"/>
    <col min="6" max="6" width="9" style="2" customWidth="1"/>
    <col min="7" max="7" width="9.3984375" style="11" customWidth="1"/>
    <col min="8" max="16384" width="9" style="2" customWidth="1"/>
  </cols>
  <sheetData>
    <row r="1" spans="1:7" s="8" customFormat="1" ht="30" customHeight="1">
      <c r="A1" s="85"/>
      <c r="B1" s="85"/>
      <c r="C1" s="145" t="s">
        <v>112</v>
      </c>
      <c r="D1" s="145"/>
      <c r="E1" s="145"/>
      <c r="G1" s="14"/>
    </row>
    <row r="2" spans="1:7" s="3" customFormat="1" ht="21" customHeight="1">
      <c r="A2" s="30" t="s">
        <v>58</v>
      </c>
      <c r="B2" s="146" t="s">
        <v>261</v>
      </c>
      <c r="C2" s="146"/>
      <c r="D2" s="86"/>
      <c r="E2" s="87"/>
      <c r="G2" s="13"/>
    </row>
    <row r="3" spans="1:7" s="16" customFormat="1" ht="21" customHeight="1">
      <c r="A3" s="118"/>
      <c r="B3" s="88" t="s">
        <v>235</v>
      </c>
      <c r="C3" s="89" t="s">
        <v>17</v>
      </c>
      <c r="D3" s="86"/>
      <c r="E3" s="87">
        <f>troškovnik!F5</f>
        <v>0</v>
      </c>
      <c r="G3" s="17"/>
    </row>
    <row r="4" spans="1:7" s="16" customFormat="1" ht="21" customHeight="1">
      <c r="A4" s="118"/>
      <c r="B4" s="88" t="s">
        <v>236</v>
      </c>
      <c r="C4" s="89" t="s">
        <v>63</v>
      </c>
      <c r="D4" s="89"/>
      <c r="E4" s="87">
        <f>troškovnik!F24</f>
        <v>0</v>
      </c>
      <c r="G4" s="17"/>
    </row>
    <row r="5" spans="1:7" s="16" customFormat="1" ht="21" customHeight="1">
      <c r="A5" s="118"/>
      <c r="B5" s="88" t="s">
        <v>237</v>
      </c>
      <c r="C5" s="89" t="s">
        <v>64</v>
      </c>
      <c r="D5" s="90"/>
      <c r="E5" s="91">
        <f>troškovnik!F62</f>
        <v>0</v>
      </c>
      <c r="G5" s="27"/>
    </row>
    <row r="6" spans="1:7" s="16" customFormat="1" ht="21" customHeight="1">
      <c r="A6" s="118"/>
      <c r="B6" s="88" t="s">
        <v>238</v>
      </c>
      <c r="C6" s="89" t="s">
        <v>375</v>
      </c>
      <c r="D6" s="89"/>
      <c r="E6" s="87">
        <f>troškovnik!F81</f>
        <v>0</v>
      </c>
      <c r="G6" s="17"/>
    </row>
    <row r="7" spans="1:7" s="16" customFormat="1" ht="21" customHeight="1">
      <c r="A7" s="118"/>
      <c r="B7" s="88" t="s">
        <v>239</v>
      </c>
      <c r="C7" s="89" t="s">
        <v>26</v>
      </c>
      <c r="D7" s="89"/>
      <c r="E7" s="87">
        <f>troškovnik!F83</f>
        <v>0</v>
      </c>
      <c r="G7" s="17"/>
    </row>
    <row r="8" spans="1:7" s="16" customFormat="1" ht="21" customHeight="1">
      <c r="A8" s="118"/>
      <c r="B8" s="88" t="s">
        <v>240</v>
      </c>
      <c r="C8" s="89" t="s">
        <v>69</v>
      </c>
      <c r="D8" s="89"/>
      <c r="E8" s="87">
        <f>troškovnik!F93</f>
        <v>0</v>
      </c>
      <c r="G8" s="17"/>
    </row>
    <row r="9" spans="1:7" s="16" customFormat="1" ht="21" customHeight="1">
      <c r="A9" s="118"/>
      <c r="B9" s="88" t="s">
        <v>120</v>
      </c>
      <c r="C9" s="89" t="s">
        <v>66</v>
      </c>
      <c r="D9" s="89"/>
      <c r="E9" s="87">
        <f>troškovnik!F104</f>
        <v>0</v>
      </c>
      <c r="G9" s="17"/>
    </row>
    <row r="10" spans="1:7" s="16" customFormat="1" ht="21" customHeight="1">
      <c r="A10" s="118"/>
      <c r="B10" s="88" t="s">
        <v>366</v>
      </c>
      <c r="C10" s="89" t="s">
        <v>20</v>
      </c>
      <c r="D10" s="89"/>
      <c r="E10" s="87">
        <f>troškovnik!F109</f>
        <v>0</v>
      </c>
      <c r="G10" s="17"/>
    </row>
    <row r="11" spans="1:7" s="16" customFormat="1" ht="21" customHeight="1">
      <c r="A11" s="118"/>
      <c r="B11" s="92" t="s">
        <v>369</v>
      </c>
      <c r="C11" s="93" t="s">
        <v>7</v>
      </c>
      <c r="D11" s="93"/>
      <c r="E11" s="94">
        <f>troškovnik!F112</f>
        <v>0</v>
      </c>
      <c r="G11" s="17"/>
    </row>
    <row r="12" spans="1:7" s="3" customFormat="1" ht="21" customHeight="1">
      <c r="A12" s="30"/>
      <c r="B12" s="146" t="s">
        <v>100</v>
      </c>
      <c r="C12" s="146"/>
      <c r="D12" s="86"/>
      <c r="E12" s="95">
        <f>troškovnik!F4</f>
        <v>0</v>
      </c>
      <c r="G12" s="13"/>
    </row>
    <row r="13" spans="1:7" s="16" customFormat="1" ht="15" customHeight="1">
      <c r="A13" s="118"/>
      <c r="B13" s="88"/>
      <c r="C13" s="89"/>
      <c r="D13" s="89"/>
      <c r="E13" s="87"/>
      <c r="G13" s="17"/>
    </row>
    <row r="14" spans="1:7" s="3" customFormat="1" ht="21" customHeight="1">
      <c r="A14" s="30" t="s">
        <v>60</v>
      </c>
      <c r="B14" s="146" t="s">
        <v>288</v>
      </c>
      <c r="C14" s="146"/>
      <c r="D14" s="86"/>
      <c r="E14" s="87"/>
      <c r="G14" s="13"/>
    </row>
    <row r="15" spans="1:7" s="16" customFormat="1" ht="21" customHeight="1">
      <c r="A15" s="118"/>
      <c r="B15" s="88" t="s">
        <v>289</v>
      </c>
      <c r="C15" s="89" t="s">
        <v>371</v>
      </c>
      <c r="D15" s="86"/>
      <c r="E15" s="87">
        <f>troškovnik!F115</f>
        <v>0</v>
      </c>
      <c r="G15" s="17"/>
    </row>
    <row r="16" spans="1:7" s="16" customFormat="1" ht="21" customHeight="1">
      <c r="A16" s="118"/>
      <c r="B16" s="88" t="s">
        <v>290</v>
      </c>
      <c r="C16" s="89" t="s">
        <v>372</v>
      </c>
      <c r="D16" s="86"/>
      <c r="E16" s="87">
        <f>troškovnik!F119</f>
        <v>0</v>
      </c>
      <c r="G16" s="17"/>
    </row>
    <row r="17" spans="1:7" s="16" customFormat="1" ht="21" customHeight="1">
      <c r="A17" s="118"/>
      <c r="B17" s="88" t="s">
        <v>291</v>
      </c>
      <c r="C17" s="89" t="s">
        <v>22</v>
      </c>
      <c r="D17" s="86"/>
      <c r="E17" s="87">
        <f>troškovnik!F124</f>
        <v>0</v>
      </c>
      <c r="G17" s="17"/>
    </row>
    <row r="18" spans="1:7" s="21" customFormat="1" ht="21" customHeight="1">
      <c r="A18" s="119"/>
      <c r="B18" s="88" t="s">
        <v>292</v>
      </c>
      <c r="C18" s="89" t="s">
        <v>72</v>
      </c>
      <c r="D18" s="96"/>
      <c r="E18" s="87">
        <f>troškovnik!F129</f>
        <v>0</v>
      </c>
      <c r="F18" s="19"/>
      <c r="G18" s="20"/>
    </row>
    <row r="19" spans="1:7" s="21" customFormat="1" ht="21" customHeight="1">
      <c r="A19" s="119"/>
      <c r="B19" s="88" t="s">
        <v>293</v>
      </c>
      <c r="C19" s="89" t="s">
        <v>105</v>
      </c>
      <c r="D19" s="97"/>
      <c r="E19" s="98">
        <f>troškovnik!F131</f>
        <v>0</v>
      </c>
      <c r="F19" s="19"/>
      <c r="G19" s="20"/>
    </row>
    <row r="20" spans="1:7" s="21" customFormat="1" ht="21" customHeight="1">
      <c r="A20" s="119"/>
      <c r="B20" s="88" t="s">
        <v>294</v>
      </c>
      <c r="C20" s="89" t="s">
        <v>139</v>
      </c>
      <c r="D20" s="89"/>
      <c r="E20" s="91">
        <f>troškovnik!F143</f>
        <v>0</v>
      </c>
      <c r="F20" s="19"/>
      <c r="G20" s="20"/>
    </row>
    <row r="21" spans="1:7" s="21" customFormat="1" ht="21" customHeight="1">
      <c r="A21" s="119"/>
      <c r="B21" s="88" t="s">
        <v>295</v>
      </c>
      <c r="C21" s="89" t="s">
        <v>71</v>
      </c>
      <c r="D21" s="89"/>
      <c r="E21" s="91">
        <f>troškovnik!F151</f>
        <v>0</v>
      </c>
      <c r="F21" s="19"/>
      <c r="G21" s="20"/>
    </row>
    <row r="22" spans="1:7" s="21" customFormat="1" ht="21" customHeight="1">
      <c r="A22" s="119"/>
      <c r="B22" s="88" t="s">
        <v>296</v>
      </c>
      <c r="C22" s="89" t="s">
        <v>143</v>
      </c>
      <c r="D22" s="89"/>
      <c r="E22" s="91">
        <f>troškovnik!F153</f>
        <v>0</v>
      </c>
      <c r="F22" s="19"/>
      <c r="G22" s="20"/>
    </row>
    <row r="23" spans="1:7" s="21" customFormat="1" ht="21" customHeight="1">
      <c r="A23" s="119"/>
      <c r="B23" s="88" t="s">
        <v>144</v>
      </c>
      <c r="C23" s="89" t="s">
        <v>241</v>
      </c>
      <c r="D23" s="89"/>
      <c r="E23" s="91">
        <f>troškovnik!F156</f>
        <v>0</v>
      </c>
      <c r="F23" s="19"/>
      <c r="G23" s="20"/>
    </row>
    <row r="24" spans="1:7" s="21" customFormat="1" ht="21" customHeight="1">
      <c r="A24" s="119"/>
      <c r="B24" s="88" t="s">
        <v>149</v>
      </c>
      <c r="C24" s="89" t="s">
        <v>230</v>
      </c>
      <c r="D24" s="89"/>
      <c r="E24" s="91">
        <f>troškovnik!F162</f>
        <v>0</v>
      </c>
      <c r="F24" s="19"/>
      <c r="G24" s="20"/>
    </row>
    <row r="25" spans="1:7" s="16" customFormat="1" ht="21" customHeight="1">
      <c r="A25" s="118"/>
      <c r="B25" s="92" t="s">
        <v>151</v>
      </c>
      <c r="C25" s="93" t="s">
        <v>283</v>
      </c>
      <c r="D25" s="93"/>
      <c r="E25" s="99">
        <f>troškovnik!F164</f>
        <v>0</v>
      </c>
      <c r="G25" s="17"/>
    </row>
    <row r="26" spans="1:7" s="3" customFormat="1" ht="21" customHeight="1">
      <c r="A26" s="30"/>
      <c r="B26" s="146" t="s">
        <v>101</v>
      </c>
      <c r="C26" s="146"/>
      <c r="D26" s="86"/>
      <c r="E26" s="95">
        <f>troškovnik!F114</f>
        <v>0</v>
      </c>
      <c r="G26" s="13"/>
    </row>
    <row r="27" spans="1:7" s="16" customFormat="1" ht="15" customHeight="1">
      <c r="A27" s="118"/>
      <c r="B27" s="88"/>
      <c r="C27" s="89"/>
      <c r="D27" s="89"/>
      <c r="E27" s="100"/>
      <c r="G27" s="17"/>
    </row>
    <row r="28" spans="1:7" s="5" customFormat="1" ht="21" customHeight="1">
      <c r="A28" s="30" t="s">
        <v>61</v>
      </c>
      <c r="B28" s="146" t="s">
        <v>0</v>
      </c>
      <c r="C28" s="146"/>
      <c r="D28" s="40"/>
      <c r="E28" s="100"/>
      <c r="F28" s="4"/>
      <c r="G28" s="15"/>
    </row>
    <row r="29" spans="1:7" s="16" customFormat="1" ht="21" customHeight="1">
      <c r="A29" s="118"/>
      <c r="B29" s="88" t="s">
        <v>1</v>
      </c>
      <c r="C29" s="89" t="s">
        <v>233</v>
      </c>
      <c r="D29" s="89"/>
      <c r="E29" s="91">
        <f>troškovnik!F168</f>
        <v>0</v>
      </c>
      <c r="G29" s="22"/>
    </row>
    <row r="30" spans="1:7" s="23" customFormat="1" ht="21" customHeight="1">
      <c r="A30" s="120"/>
      <c r="B30" s="92" t="s">
        <v>8</v>
      </c>
      <c r="C30" s="93" t="s">
        <v>7</v>
      </c>
      <c r="D30" s="93"/>
      <c r="E30" s="99">
        <f>troškovnik!F226</f>
        <v>0</v>
      </c>
      <c r="G30" s="22"/>
    </row>
    <row r="31" spans="1:7" s="5" customFormat="1" ht="21" customHeight="1">
      <c r="A31" s="30"/>
      <c r="B31" s="146" t="s">
        <v>102</v>
      </c>
      <c r="C31" s="146"/>
      <c r="D31" s="40"/>
      <c r="E31" s="101">
        <f>troškovnik!F167</f>
        <v>0</v>
      </c>
      <c r="F31" s="4"/>
      <c r="G31" s="15"/>
    </row>
    <row r="32" spans="1:7" s="23" customFormat="1" ht="21" customHeight="1">
      <c r="A32" s="120"/>
      <c r="B32" s="88"/>
      <c r="C32" s="89"/>
      <c r="D32" s="89"/>
      <c r="E32" s="100"/>
      <c r="G32" s="22"/>
    </row>
    <row r="33" spans="1:7" s="23" customFormat="1" ht="21" customHeight="1">
      <c r="A33" s="30" t="s">
        <v>62</v>
      </c>
      <c r="B33" s="146" t="s">
        <v>113</v>
      </c>
      <c r="C33" s="146"/>
      <c r="D33" s="40"/>
      <c r="E33" s="100"/>
      <c r="G33" s="22"/>
    </row>
    <row r="34" spans="1:7" s="21" customFormat="1" ht="21" customHeight="1">
      <c r="A34" s="119"/>
      <c r="B34" s="88" t="s">
        <v>114</v>
      </c>
      <c r="C34" s="89" t="s">
        <v>269</v>
      </c>
      <c r="D34" s="89"/>
      <c r="E34" s="91">
        <f>troškovnik!F234</f>
        <v>0</v>
      </c>
      <c r="F34" s="19"/>
      <c r="G34" s="22"/>
    </row>
    <row r="35" spans="1:7" s="16" customFormat="1" ht="21" customHeight="1">
      <c r="A35" s="118"/>
      <c r="B35" s="88" t="s">
        <v>115</v>
      </c>
      <c r="C35" s="89" t="s">
        <v>12</v>
      </c>
      <c r="D35" s="89"/>
      <c r="E35" s="91">
        <f>troškovnik!F241</f>
        <v>0</v>
      </c>
      <c r="G35" s="22"/>
    </row>
    <row r="36" spans="1:7" s="16" customFormat="1" ht="21" customHeight="1">
      <c r="A36" s="118"/>
      <c r="B36" s="88" t="s">
        <v>116</v>
      </c>
      <c r="C36" s="89" t="s">
        <v>272</v>
      </c>
      <c r="D36" s="89"/>
      <c r="E36" s="91">
        <f>troškovnik!F252</f>
        <v>0</v>
      </c>
      <c r="G36" s="22"/>
    </row>
    <row r="37" spans="1:7" s="16" customFormat="1" ht="21" customHeight="1">
      <c r="A37" s="118"/>
      <c r="B37" s="88" t="s">
        <v>117</v>
      </c>
      <c r="C37" s="150" t="s">
        <v>13</v>
      </c>
      <c r="D37" s="150"/>
      <c r="E37" s="91">
        <f>troškovnik!F255</f>
        <v>0</v>
      </c>
      <c r="G37" s="22"/>
    </row>
    <row r="38" spans="1:7" s="16" customFormat="1" ht="21" customHeight="1">
      <c r="A38" s="118"/>
      <c r="B38" s="92" t="s">
        <v>118</v>
      </c>
      <c r="C38" s="93" t="s">
        <v>7</v>
      </c>
      <c r="D38" s="93"/>
      <c r="E38" s="99">
        <f>troškovnik!F273</f>
        <v>0</v>
      </c>
      <c r="G38" s="22"/>
    </row>
    <row r="39" spans="1:7" s="23" customFormat="1" ht="21" customHeight="1">
      <c r="A39" s="30"/>
      <c r="B39" s="146" t="s">
        <v>103</v>
      </c>
      <c r="C39" s="146"/>
      <c r="D39" s="40"/>
      <c r="E39" s="101">
        <f>troškovnik!F233</f>
        <v>0</v>
      </c>
      <c r="G39" s="22"/>
    </row>
    <row r="40" spans="1:7" s="26" customFormat="1" ht="19.5" customHeight="1" thickBot="1">
      <c r="A40" s="106"/>
      <c r="B40" s="102"/>
      <c r="C40" s="103"/>
      <c r="D40" s="104"/>
      <c r="E40" s="105"/>
      <c r="F40" s="25"/>
      <c r="G40" s="24"/>
    </row>
    <row r="41" spans="1:7" s="26" customFormat="1" ht="15" customHeight="1" thickTop="1">
      <c r="A41" s="106"/>
      <c r="B41" s="106"/>
      <c r="C41" s="107"/>
      <c r="D41" s="108"/>
      <c r="E41" s="87"/>
      <c r="F41" s="25"/>
      <c r="G41" s="24"/>
    </row>
    <row r="42" spans="1:7" s="26" customFormat="1" ht="21" customHeight="1">
      <c r="A42" s="106"/>
      <c r="B42" s="147" t="s">
        <v>104</v>
      </c>
      <c r="C42" s="147"/>
      <c r="D42" s="108"/>
      <c r="E42" s="95">
        <f>E12+E26+E31+E39</f>
        <v>0</v>
      </c>
      <c r="F42" s="25"/>
      <c r="G42" s="24"/>
    </row>
    <row r="43" spans="1:7" s="5" customFormat="1" ht="10.5" customHeight="1">
      <c r="A43" s="106"/>
      <c r="B43" s="106"/>
      <c r="C43" s="109"/>
      <c r="D43" s="96"/>
      <c r="E43" s="110"/>
      <c r="F43" s="4"/>
      <c r="G43" s="11"/>
    </row>
    <row r="44" spans="1:7" s="5" customFormat="1" ht="21" customHeight="1">
      <c r="A44" s="111"/>
      <c r="B44" s="111"/>
      <c r="C44" s="111"/>
      <c r="D44" s="148"/>
      <c r="E44" s="148"/>
      <c r="F44" s="4"/>
      <c r="G44" s="11"/>
    </row>
    <row r="45" spans="1:7" s="5" customFormat="1" ht="18" customHeight="1">
      <c r="A45" s="111"/>
      <c r="B45" s="111"/>
      <c r="C45" s="111"/>
      <c r="D45" s="149"/>
      <c r="E45" s="149"/>
      <c r="F45" s="4"/>
      <c r="G45" s="11"/>
    </row>
    <row r="46" spans="1:7" s="5" customFormat="1" ht="21" customHeight="1">
      <c r="A46" s="111"/>
      <c r="B46" s="111"/>
      <c r="C46" s="112"/>
      <c r="D46" s="46"/>
      <c r="E46" s="41"/>
      <c r="F46" s="4"/>
      <c r="G46" s="11"/>
    </row>
    <row r="47" spans="1:5" ht="15.75" customHeight="1">
      <c r="A47" s="113"/>
      <c r="B47" s="113"/>
      <c r="C47" s="113"/>
      <c r="D47" s="46"/>
      <c r="E47" s="41"/>
    </row>
    <row r="48" spans="1:5" ht="15.75" customHeight="1">
      <c r="A48" s="113"/>
      <c r="B48" s="113"/>
      <c r="C48" s="113"/>
      <c r="D48" s="46"/>
      <c r="E48" s="41"/>
    </row>
    <row r="49" spans="1:5" ht="15.75" customHeight="1">
      <c r="A49" s="113"/>
      <c r="B49" s="113"/>
      <c r="C49" s="113"/>
      <c r="D49" s="46"/>
      <c r="E49" s="41"/>
    </row>
    <row r="50" spans="1:5" ht="15.75" customHeight="1">
      <c r="A50" s="113"/>
      <c r="B50" s="113"/>
      <c r="C50" s="113"/>
      <c r="D50" s="46"/>
      <c r="E50" s="41"/>
    </row>
    <row r="51" spans="1:5" ht="15.75" customHeight="1">
      <c r="A51" s="113"/>
      <c r="B51" s="113"/>
      <c r="C51" s="113"/>
      <c r="D51" s="46"/>
      <c r="E51" s="41"/>
    </row>
    <row r="52" spans="1:5" ht="15.75" customHeight="1">
      <c r="A52" s="113"/>
      <c r="B52" s="113"/>
      <c r="C52" s="113"/>
      <c r="D52" s="46"/>
      <c r="E52" s="41"/>
    </row>
    <row r="53" spans="1:5" ht="15.75" customHeight="1">
      <c r="A53" s="113"/>
      <c r="B53" s="113"/>
      <c r="C53" s="113"/>
      <c r="D53" s="46"/>
      <c r="E53" s="41"/>
    </row>
    <row r="54" spans="1:5" ht="15.75" customHeight="1">
      <c r="A54" s="113"/>
      <c r="B54" s="113"/>
      <c r="C54" s="113"/>
      <c r="D54" s="46"/>
      <c r="E54" s="41"/>
    </row>
    <row r="55" spans="1:5" ht="15.75" customHeight="1">
      <c r="A55" s="113"/>
      <c r="B55" s="113"/>
      <c r="C55" s="113"/>
      <c r="D55" s="46"/>
      <c r="E55" s="41"/>
    </row>
    <row r="56" spans="1:5" ht="15.75" customHeight="1">
      <c r="A56" s="113"/>
      <c r="B56" s="113"/>
      <c r="C56" s="113"/>
      <c r="D56" s="46"/>
      <c r="E56" s="41"/>
    </row>
    <row r="57" spans="1:5" ht="15.75" customHeight="1">
      <c r="A57" s="113"/>
      <c r="B57" s="113"/>
      <c r="C57" s="113"/>
      <c r="D57" s="46"/>
      <c r="E57" s="41"/>
    </row>
    <row r="58" spans="1:5" ht="15.75" customHeight="1">
      <c r="A58" s="113"/>
      <c r="B58" s="113"/>
      <c r="C58" s="113"/>
      <c r="D58" s="46"/>
      <c r="E58" s="41"/>
    </row>
    <row r="59" spans="1:5" ht="15.75" customHeight="1">
      <c r="A59" s="113"/>
      <c r="B59" s="113"/>
      <c r="C59" s="113"/>
      <c r="D59" s="46"/>
      <c r="E59" s="41"/>
    </row>
    <row r="60" spans="1:5" ht="15.75" customHeight="1">
      <c r="A60" s="113"/>
      <c r="B60" s="113"/>
      <c r="C60" s="113"/>
      <c r="D60" s="46"/>
      <c r="E60" s="41"/>
    </row>
    <row r="61" spans="1:5" ht="15.75" customHeight="1">
      <c r="A61" s="113"/>
      <c r="B61" s="113"/>
      <c r="C61" s="113"/>
      <c r="D61" s="46"/>
      <c r="E61" s="41"/>
    </row>
    <row r="62" spans="1:5" ht="15.75" customHeight="1">
      <c r="A62" s="113"/>
      <c r="B62" s="113"/>
      <c r="C62" s="113"/>
      <c r="D62" s="46"/>
      <c r="E62" s="41"/>
    </row>
    <row r="63" spans="1:5" ht="15.75" customHeight="1">
      <c r="A63" s="113"/>
      <c r="B63" s="113"/>
      <c r="C63" s="113"/>
      <c r="D63" s="46"/>
      <c r="E63" s="41"/>
    </row>
    <row r="64" spans="1:5" ht="15.75" customHeight="1">
      <c r="A64" s="113"/>
      <c r="B64" s="113"/>
      <c r="C64" s="113"/>
      <c r="D64" s="46"/>
      <c r="E64" s="41"/>
    </row>
    <row r="65" spans="1:5" ht="15.75" customHeight="1">
      <c r="A65" s="113"/>
      <c r="B65" s="113"/>
      <c r="C65" s="113"/>
      <c r="D65" s="46"/>
      <c r="E65" s="41"/>
    </row>
    <row r="66" spans="1:5" ht="15.75" customHeight="1">
      <c r="A66" s="113"/>
      <c r="B66" s="113"/>
      <c r="C66" s="113"/>
      <c r="D66" s="46"/>
      <c r="E66" s="41"/>
    </row>
    <row r="67" spans="1:5" ht="15.75" customHeight="1">
      <c r="A67" s="113"/>
      <c r="B67" s="113"/>
      <c r="C67" s="113"/>
      <c r="D67" s="46"/>
      <c r="E67" s="41"/>
    </row>
    <row r="68" spans="1:5" ht="15.75" customHeight="1">
      <c r="A68" s="113"/>
      <c r="B68" s="113"/>
      <c r="C68" s="113"/>
      <c r="D68" s="46"/>
      <c r="E68" s="41"/>
    </row>
    <row r="69" spans="1:5" ht="15.75" customHeight="1">
      <c r="A69" s="113"/>
      <c r="B69" s="113"/>
      <c r="C69" s="113"/>
      <c r="D69" s="46"/>
      <c r="E69" s="41"/>
    </row>
    <row r="70" spans="1:5" ht="15.75" customHeight="1">
      <c r="A70" s="113"/>
      <c r="B70" s="113"/>
      <c r="C70" s="113"/>
      <c r="D70" s="46"/>
      <c r="E70" s="41"/>
    </row>
    <row r="71" spans="1:5" ht="15.75" customHeight="1">
      <c r="A71" s="113"/>
      <c r="B71" s="113"/>
      <c r="C71" s="113"/>
      <c r="D71" s="46"/>
      <c r="E71" s="41"/>
    </row>
    <row r="72" spans="1:5" ht="15.75" customHeight="1">
      <c r="A72" s="113"/>
      <c r="B72" s="113"/>
      <c r="C72" s="113"/>
      <c r="D72" s="46"/>
      <c r="E72" s="41"/>
    </row>
    <row r="73" spans="1:5" ht="15.75" customHeight="1">
      <c r="A73" s="113"/>
      <c r="B73" s="113"/>
      <c r="C73" s="113"/>
      <c r="D73" s="46"/>
      <c r="E73" s="41"/>
    </row>
    <row r="74" spans="1:5" ht="15.75" customHeight="1">
      <c r="A74" s="113"/>
      <c r="B74" s="113"/>
      <c r="C74" s="113"/>
      <c r="D74" s="46"/>
      <c r="E74" s="41"/>
    </row>
    <row r="75" spans="1:5" ht="15.75" customHeight="1">
      <c r="A75" s="113"/>
      <c r="B75" s="113"/>
      <c r="C75" s="113"/>
      <c r="D75" s="46"/>
      <c r="E75" s="41"/>
    </row>
    <row r="76" spans="1:5" ht="15.75" customHeight="1">
      <c r="A76" s="113"/>
      <c r="B76" s="113"/>
      <c r="C76" s="113"/>
      <c r="D76" s="46"/>
      <c r="E76" s="41"/>
    </row>
    <row r="77" spans="1:5" ht="15.75" customHeight="1">
      <c r="A77" s="113"/>
      <c r="B77" s="113"/>
      <c r="C77" s="113"/>
      <c r="D77" s="46"/>
      <c r="E77" s="41"/>
    </row>
    <row r="78" spans="1:5" ht="15.75" customHeight="1">
      <c r="A78" s="113"/>
      <c r="B78" s="113"/>
      <c r="C78" s="113"/>
      <c r="D78" s="46"/>
      <c r="E78" s="41"/>
    </row>
    <row r="79" spans="1:5" ht="15.75" customHeight="1">
      <c r="A79" s="113"/>
      <c r="B79" s="113"/>
      <c r="C79" s="113"/>
      <c r="D79" s="46"/>
      <c r="E79" s="41"/>
    </row>
    <row r="80" spans="1:5" ht="15.75" customHeight="1">
      <c r="A80" s="113"/>
      <c r="B80" s="113"/>
      <c r="C80" s="113"/>
      <c r="D80" s="46"/>
      <c r="E80" s="41"/>
    </row>
    <row r="81" spans="1:5" ht="15.75" customHeight="1">
      <c r="A81" s="113"/>
      <c r="B81" s="113"/>
      <c r="C81" s="113"/>
      <c r="D81" s="46"/>
      <c r="E81" s="41"/>
    </row>
    <row r="82" spans="1:5" ht="15.75" customHeight="1">
      <c r="A82" s="113"/>
      <c r="B82" s="113"/>
      <c r="C82" s="113"/>
      <c r="D82" s="46"/>
      <c r="E82" s="41"/>
    </row>
    <row r="83" spans="1:5" ht="15.75" customHeight="1">
      <c r="A83" s="113"/>
      <c r="B83" s="113"/>
      <c r="C83" s="113"/>
      <c r="D83" s="46"/>
      <c r="E83" s="41"/>
    </row>
    <row r="84" spans="1:5" ht="15.75" customHeight="1">
      <c r="A84" s="113"/>
      <c r="B84" s="113"/>
      <c r="C84" s="113"/>
      <c r="D84" s="46"/>
      <c r="E84" s="41"/>
    </row>
    <row r="85" spans="1:5" ht="15.75" customHeight="1">
      <c r="A85" s="113"/>
      <c r="B85" s="113"/>
      <c r="C85" s="113"/>
      <c r="D85" s="46"/>
      <c r="E85" s="41"/>
    </row>
    <row r="86" spans="1:5" ht="15.75" customHeight="1">
      <c r="A86" s="113"/>
      <c r="B86" s="113"/>
      <c r="C86" s="113"/>
      <c r="D86" s="46"/>
      <c r="E86" s="41"/>
    </row>
    <row r="87" spans="1:5" ht="15.75" customHeight="1">
      <c r="A87" s="113"/>
      <c r="B87" s="113"/>
      <c r="C87" s="113"/>
      <c r="D87" s="46"/>
      <c r="E87" s="41"/>
    </row>
    <row r="88" spans="1:5" ht="15.75" customHeight="1">
      <c r="A88" s="113"/>
      <c r="B88" s="113"/>
      <c r="C88" s="113"/>
      <c r="D88" s="46"/>
      <c r="E88" s="41"/>
    </row>
    <row r="89" spans="1:5" ht="15.75" customHeight="1">
      <c r="A89" s="113"/>
      <c r="B89" s="113"/>
      <c r="C89" s="113"/>
      <c r="D89" s="46"/>
      <c r="E89" s="41"/>
    </row>
    <row r="90" spans="1:5" ht="15.75" customHeight="1">
      <c r="A90" s="113"/>
      <c r="B90" s="113"/>
      <c r="C90" s="113"/>
      <c r="D90" s="46"/>
      <c r="E90" s="41"/>
    </row>
    <row r="91" spans="1:5" ht="15.75" customHeight="1">
      <c r="A91" s="113"/>
      <c r="B91" s="113"/>
      <c r="C91" s="113"/>
      <c r="D91" s="46"/>
      <c r="E91" s="41"/>
    </row>
    <row r="92" spans="1:5" ht="15.75" customHeight="1">
      <c r="A92" s="113"/>
      <c r="B92" s="113"/>
      <c r="C92" s="113"/>
      <c r="D92" s="46"/>
      <c r="E92" s="41"/>
    </row>
    <row r="93" spans="1:5" ht="15.75" customHeight="1">
      <c r="A93" s="113"/>
      <c r="B93" s="113"/>
      <c r="C93" s="113"/>
      <c r="D93" s="46"/>
      <c r="E93" s="41"/>
    </row>
    <row r="94" spans="1:5" ht="15.75" customHeight="1">
      <c r="A94" s="113"/>
      <c r="B94" s="113"/>
      <c r="C94" s="113"/>
      <c r="D94" s="46"/>
      <c r="E94" s="41"/>
    </row>
    <row r="95" spans="1:5" ht="15.75" customHeight="1">
      <c r="A95" s="113"/>
      <c r="B95" s="113"/>
      <c r="C95" s="113"/>
      <c r="D95" s="46"/>
      <c r="E95" s="41"/>
    </row>
    <row r="96" spans="1:5" ht="15.75" customHeight="1">
      <c r="A96" s="113"/>
      <c r="B96" s="113"/>
      <c r="C96" s="113"/>
      <c r="D96" s="46"/>
      <c r="E96" s="41"/>
    </row>
    <row r="97" spans="1:5" ht="15.75" customHeight="1">
      <c r="A97" s="113"/>
      <c r="B97" s="113"/>
      <c r="C97" s="113"/>
      <c r="D97" s="46"/>
      <c r="E97" s="41"/>
    </row>
    <row r="98" spans="1:5" ht="15.75" customHeight="1">
      <c r="A98" s="113"/>
      <c r="B98" s="113"/>
      <c r="C98" s="113"/>
      <c r="D98" s="46"/>
      <c r="E98" s="41"/>
    </row>
    <row r="99" spans="1:5" ht="15.75" customHeight="1">
      <c r="A99" s="113"/>
      <c r="B99" s="113"/>
      <c r="C99" s="113"/>
      <c r="D99" s="46"/>
      <c r="E99" s="41"/>
    </row>
    <row r="100" spans="1:5" ht="15.75" customHeight="1">
      <c r="A100" s="113"/>
      <c r="B100" s="113"/>
      <c r="C100" s="113"/>
      <c r="D100" s="46"/>
      <c r="E100" s="41"/>
    </row>
    <row r="101" spans="1:5" ht="15.75" customHeight="1">
      <c r="A101" s="113"/>
      <c r="B101" s="113"/>
      <c r="C101" s="113"/>
      <c r="D101" s="46"/>
      <c r="E101" s="41"/>
    </row>
    <row r="102" spans="1:5" ht="15.75" customHeight="1">
      <c r="A102" s="113"/>
      <c r="B102" s="113"/>
      <c r="C102" s="113"/>
      <c r="D102" s="46"/>
      <c r="E102" s="41"/>
    </row>
    <row r="103" spans="1:5" ht="15.75" customHeight="1">
      <c r="A103" s="113"/>
      <c r="B103" s="113"/>
      <c r="C103" s="113"/>
      <c r="D103" s="46"/>
      <c r="E103" s="41"/>
    </row>
    <row r="104" spans="1:5" ht="15.75" customHeight="1">
      <c r="A104" s="113"/>
      <c r="B104" s="113"/>
      <c r="C104" s="113"/>
      <c r="D104" s="46"/>
      <c r="E104" s="41"/>
    </row>
    <row r="105" spans="1:5" ht="15.75" customHeight="1">
      <c r="A105" s="113"/>
      <c r="B105" s="113"/>
      <c r="C105" s="113"/>
      <c r="D105" s="46"/>
      <c r="E105" s="41"/>
    </row>
    <row r="106" spans="1:5" ht="15.75" customHeight="1">
      <c r="A106" s="113"/>
      <c r="B106" s="113"/>
      <c r="C106" s="113"/>
      <c r="D106" s="46"/>
      <c r="E106" s="41"/>
    </row>
    <row r="107" spans="1:5" ht="15.75" customHeight="1">
      <c r="A107" s="113"/>
      <c r="B107" s="113"/>
      <c r="C107" s="113"/>
      <c r="D107" s="46"/>
      <c r="E107" s="41"/>
    </row>
    <row r="108" spans="1:5" ht="15.75" customHeight="1">
      <c r="A108" s="113"/>
      <c r="B108" s="113"/>
      <c r="C108" s="113"/>
      <c r="D108" s="46"/>
      <c r="E108" s="41"/>
    </row>
    <row r="109" spans="1:5" ht="15.75" customHeight="1">
      <c r="A109" s="113"/>
      <c r="B109" s="113"/>
      <c r="C109" s="113"/>
      <c r="D109" s="46"/>
      <c r="E109" s="41"/>
    </row>
    <row r="110" spans="1:5" ht="15.75" customHeight="1">
      <c r="A110" s="113"/>
      <c r="B110" s="113"/>
      <c r="C110" s="113"/>
      <c r="D110" s="46"/>
      <c r="E110" s="41"/>
    </row>
    <row r="111" spans="1:5" ht="15.75" customHeight="1">
      <c r="A111" s="113"/>
      <c r="B111" s="113"/>
      <c r="C111" s="113"/>
      <c r="D111" s="46"/>
      <c r="E111" s="41"/>
    </row>
    <row r="112" spans="1:5" ht="15.75" customHeight="1">
      <c r="A112" s="113"/>
      <c r="B112" s="113"/>
      <c r="C112" s="113"/>
      <c r="D112" s="46"/>
      <c r="E112" s="41"/>
    </row>
    <row r="113" spans="1:5" ht="15.75" customHeight="1">
      <c r="A113" s="113"/>
      <c r="B113" s="113"/>
      <c r="C113" s="113"/>
      <c r="D113" s="46"/>
      <c r="E113" s="41"/>
    </row>
    <row r="114" spans="1:5" ht="15.75" customHeight="1">
      <c r="A114" s="113"/>
      <c r="B114" s="113"/>
      <c r="C114" s="113"/>
      <c r="D114" s="46"/>
      <c r="E114" s="41"/>
    </row>
    <row r="115" spans="1:5" ht="15.75" customHeight="1">
      <c r="A115" s="113"/>
      <c r="B115" s="113"/>
      <c r="C115" s="113"/>
      <c r="D115" s="46"/>
      <c r="E115" s="41"/>
    </row>
    <row r="116" spans="1:5" ht="15.75" customHeight="1">
      <c r="A116" s="113"/>
      <c r="B116" s="113"/>
      <c r="C116" s="113"/>
      <c r="D116" s="46"/>
      <c r="E116" s="41"/>
    </row>
    <row r="117" spans="1:5" ht="15.75" customHeight="1">
      <c r="A117" s="113"/>
      <c r="B117" s="113"/>
      <c r="C117" s="113"/>
      <c r="D117" s="46"/>
      <c r="E117" s="41"/>
    </row>
    <row r="118" spans="1:5" ht="15.75" customHeight="1">
      <c r="A118" s="113"/>
      <c r="B118" s="113"/>
      <c r="C118" s="113"/>
      <c r="D118" s="46"/>
      <c r="E118" s="41"/>
    </row>
    <row r="119" spans="1:5" ht="15.75" customHeight="1">
      <c r="A119" s="113"/>
      <c r="B119" s="113"/>
      <c r="C119" s="113"/>
      <c r="D119" s="46"/>
      <c r="E119" s="41"/>
    </row>
    <row r="120" spans="1:5" ht="15.75" customHeight="1">
      <c r="A120" s="113"/>
      <c r="B120" s="113"/>
      <c r="C120" s="113"/>
      <c r="D120" s="46"/>
      <c r="E120" s="41"/>
    </row>
    <row r="121" spans="1:5" ht="15.75" customHeight="1">
      <c r="A121" s="113"/>
      <c r="B121" s="113"/>
      <c r="C121" s="113"/>
      <c r="D121" s="46"/>
      <c r="E121" s="41"/>
    </row>
    <row r="122" spans="1:5" ht="15.75" customHeight="1">
      <c r="A122" s="113"/>
      <c r="B122" s="113"/>
      <c r="C122" s="113"/>
      <c r="D122" s="46"/>
      <c r="E122" s="41"/>
    </row>
    <row r="123" spans="1:5" ht="15.75" customHeight="1">
      <c r="A123" s="113"/>
      <c r="B123" s="113"/>
      <c r="C123" s="113"/>
      <c r="D123" s="46"/>
      <c r="E123" s="41"/>
    </row>
    <row r="124" spans="1:5" ht="15.75" customHeight="1">
      <c r="A124" s="113"/>
      <c r="B124" s="113"/>
      <c r="C124" s="113"/>
      <c r="D124" s="46"/>
      <c r="E124" s="41"/>
    </row>
    <row r="125" spans="1:5" ht="15.75" customHeight="1">
      <c r="A125" s="113"/>
      <c r="B125" s="113"/>
      <c r="C125" s="113"/>
      <c r="D125" s="46"/>
      <c r="E125" s="41"/>
    </row>
    <row r="126" spans="1:5" ht="15.75" customHeight="1">
      <c r="A126" s="113"/>
      <c r="B126" s="113"/>
      <c r="C126" s="113"/>
      <c r="D126" s="46"/>
      <c r="E126" s="41"/>
    </row>
    <row r="127" spans="1:5" ht="15.75" customHeight="1">
      <c r="A127" s="113"/>
      <c r="B127" s="113"/>
      <c r="C127" s="113"/>
      <c r="D127" s="46"/>
      <c r="E127" s="41"/>
    </row>
    <row r="128" spans="1:5" ht="15.75" customHeight="1">
      <c r="A128" s="113"/>
      <c r="B128" s="113"/>
      <c r="C128" s="113"/>
      <c r="D128" s="46"/>
      <c r="E128" s="41"/>
    </row>
    <row r="129" spans="1:5" ht="15.75" customHeight="1">
      <c r="A129" s="113"/>
      <c r="B129" s="113"/>
      <c r="C129" s="113"/>
      <c r="D129" s="46"/>
      <c r="E129" s="41"/>
    </row>
    <row r="130" spans="1:5" ht="15.75" customHeight="1">
      <c r="A130" s="113"/>
      <c r="B130" s="113"/>
      <c r="C130" s="113"/>
      <c r="D130" s="46"/>
      <c r="E130" s="41"/>
    </row>
    <row r="131" spans="1:5" ht="15.75" customHeight="1">
      <c r="A131" s="113"/>
      <c r="B131" s="113"/>
      <c r="C131" s="113"/>
      <c r="D131" s="46"/>
      <c r="E131" s="41"/>
    </row>
    <row r="132" spans="1:5" ht="15.75" customHeight="1">
      <c r="A132" s="113"/>
      <c r="B132" s="113"/>
      <c r="C132" s="113"/>
      <c r="D132" s="46"/>
      <c r="E132" s="41"/>
    </row>
    <row r="133" spans="1:5" ht="15.75" customHeight="1">
      <c r="A133" s="113"/>
      <c r="B133" s="113"/>
      <c r="C133" s="113"/>
      <c r="D133" s="46"/>
      <c r="E133" s="41"/>
    </row>
    <row r="134" spans="1:5" ht="15.75" customHeight="1">
      <c r="A134" s="113"/>
      <c r="B134" s="113"/>
      <c r="C134" s="113"/>
      <c r="D134" s="46"/>
      <c r="E134" s="41"/>
    </row>
    <row r="135" spans="1:5" ht="15.75" customHeight="1">
      <c r="A135" s="113"/>
      <c r="B135" s="113"/>
      <c r="C135" s="113"/>
      <c r="D135" s="46"/>
      <c r="E135" s="41"/>
    </row>
    <row r="136" spans="1:5" ht="15.75" customHeight="1">
      <c r="A136" s="113"/>
      <c r="B136" s="113"/>
      <c r="C136" s="113"/>
      <c r="D136" s="46"/>
      <c r="E136" s="41"/>
    </row>
    <row r="137" spans="1:5" ht="15.75" customHeight="1">
      <c r="A137" s="113"/>
      <c r="B137" s="113"/>
      <c r="C137" s="113"/>
      <c r="D137" s="46"/>
      <c r="E137" s="41"/>
    </row>
    <row r="138" spans="1:5" ht="15.75" customHeight="1">
      <c r="A138" s="113"/>
      <c r="B138" s="113"/>
      <c r="C138" s="113"/>
      <c r="D138" s="46"/>
      <c r="E138" s="41"/>
    </row>
    <row r="139" spans="1:5" ht="15.75" customHeight="1">
      <c r="A139" s="113"/>
      <c r="B139" s="113"/>
      <c r="C139" s="113"/>
      <c r="D139" s="46"/>
      <c r="E139" s="41"/>
    </row>
    <row r="140" spans="1:5" ht="15.75" customHeight="1">
      <c r="A140" s="113"/>
      <c r="B140" s="113"/>
      <c r="C140" s="113"/>
      <c r="D140" s="46"/>
      <c r="E140" s="41"/>
    </row>
    <row r="141" spans="1:5" ht="15.75" customHeight="1">
      <c r="A141" s="113"/>
      <c r="B141" s="113"/>
      <c r="C141" s="113"/>
      <c r="D141" s="46"/>
      <c r="E141" s="41"/>
    </row>
    <row r="142" spans="1:5" ht="15.75" customHeight="1">
      <c r="A142" s="113"/>
      <c r="B142" s="113"/>
      <c r="C142" s="113"/>
      <c r="D142" s="46"/>
      <c r="E142" s="41"/>
    </row>
    <row r="143" spans="1:5" ht="15.75" customHeight="1">
      <c r="A143" s="113"/>
      <c r="B143" s="113"/>
      <c r="C143" s="113"/>
      <c r="D143" s="46"/>
      <c r="E143" s="41"/>
    </row>
    <row r="144" spans="1:5" ht="15.75" customHeight="1">
      <c r="A144" s="113"/>
      <c r="B144" s="113"/>
      <c r="C144" s="113"/>
      <c r="D144" s="46"/>
      <c r="E144" s="41"/>
    </row>
    <row r="145" spans="1:5" ht="15.75" customHeight="1">
      <c r="A145" s="113"/>
      <c r="B145" s="113"/>
      <c r="C145" s="113"/>
      <c r="D145" s="46"/>
      <c r="E145" s="41"/>
    </row>
    <row r="146" spans="1:5" ht="15.75" customHeight="1">
      <c r="A146" s="113"/>
      <c r="B146" s="113"/>
      <c r="C146" s="113"/>
      <c r="D146" s="46"/>
      <c r="E146" s="41"/>
    </row>
    <row r="147" spans="1:5" ht="15.75" customHeight="1">
      <c r="A147" s="113"/>
      <c r="B147" s="113"/>
      <c r="C147" s="113"/>
      <c r="D147" s="46"/>
      <c r="E147" s="41"/>
    </row>
    <row r="148" spans="1:5" ht="15.75" customHeight="1">
      <c r="A148" s="113"/>
      <c r="B148" s="113"/>
      <c r="C148" s="113"/>
      <c r="D148" s="46"/>
      <c r="E148" s="41"/>
    </row>
    <row r="149" spans="1:5" ht="15.75" customHeight="1">
      <c r="A149" s="113"/>
      <c r="B149" s="113"/>
      <c r="C149" s="113"/>
      <c r="D149" s="46"/>
      <c r="E149" s="41"/>
    </row>
    <row r="150" spans="1:5" ht="15.75" customHeight="1">
      <c r="A150" s="113"/>
      <c r="B150" s="113"/>
      <c r="C150" s="113"/>
      <c r="D150" s="46"/>
      <c r="E150" s="41"/>
    </row>
    <row r="151" spans="1:5" ht="15.75" customHeight="1">
      <c r="A151" s="113"/>
      <c r="B151" s="113"/>
      <c r="C151" s="113"/>
      <c r="D151" s="46"/>
      <c r="E151" s="41"/>
    </row>
    <row r="152" spans="1:5" ht="15.75" customHeight="1">
      <c r="A152" s="113"/>
      <c r="B152" s="113"/>
      <c r="C152" s="113"/>
      <c r="D152" s="46"/>
      <c r="E152" s="41"/>
    </row>
    <row r="153" spans="1:5" ht="15.75" customHeight="1">
      <c r="A153" s="113"/>
      <c r="B153" s="113"/>
      <c r="C153" s="113"/>
      <c r="D153" s="46"/>
      <c r="E153" s="41"/>
    </row>
    <row r="154" spans="1:5" ht="15.75" customHeight="1">
      <c r="A154" s="113"/>
      <c r="B154" s="113"/>
      <c r="C154" s="113"/>
      <c r="D154" s="46"/>
      <c r="E154" s="41"/>
    </row>
    <row r="155" spans="1:5" ht="15.75" customHeight="1">
      <c r="A155" s="113"/>
      <c r="B155" s="113"/>
      <c r="C155" s="113"/>
      <c r="D155" s="46"/>
      <c r="E155" s="41"/>
    </row>
    <row r="156" spans="1:5" ht="15.75" customHeight="1">
      <c r="A156" s="113"/>
      <c r="B156" s="113"/>
      <c r="C156" s="113"/>
      <c r="D156" s="46"/>
      <c r="E156" s="41"/>
    </row>
    <row r="157" spans="1:5" ht="15.75" customHeight="1">
      <c r="A157" s="113"/>
      <c r="B157" s="113"/>
      <c r="C157" s="113"/>
      <c r="D157" s="46"/>
      <c r="E157" s="41"/>
    </row>
    <row r="158" spans="1:5" ht="15.75" customHeight="1">
      <c r="A158" s="113"/>
      <c r="B158" s="113"/>
      <c r="C158" s="113"/>
      <c r="D158" s="46"/>
      <c r="E158" s="41"/>
    </row>
    <row r="159" spans="1:5" ht="15.75" customHeight="1">
      <c r="A159" s="113"/>
      <c r="B159" s="113"/>
      <c r="C159" s="113"/>
      <c r="D159" s="46"/>
      <c r="E159" s="41"/>
    </row>
    <row r="160" spans="1:5" ht="15.75" customHeight="1">
      <c r="A160" s="113"/>
      <c r="B160" s="113"/>
      <c r="C160" s="113"/>
      <c r="D160" s="46"/>
      <c r="E160" s="41"/>
    </row>
    <row r="161" spans="1:5" ht="15.75" customHeight="1">
      <c r="A161" s="113"/>
      <c r="B161" s="113"/>
      <c r="C161" s="113"/>
      <c r="D161" s="46"/>
      <c r="E161" s="41"/>
    </row>
    <row r="162" spans="1:5" ht="15.75" customHeight="1">
      <c r="A162" s="113"/>
      <c r="B162" s="113"/>
      <c r="C162" s="113"/>
      <c r="D162" s="46"/>
      <c r="E162" s="41"/>
    </row>
    <row r="163" spans="1:5" ht="15.75" customHeight="1">
      <c r="A163" s="113"/>
      <c r="B163" s="113"/>
      <c r="C163" s="113"/>
      <c r="D163" s="46"/>
      <c r="E163" s="41"/>
    </row>
    <row r="164" spans="1:5" ht="15.75" customHeight="1">
      <c r="A164" s="113"/>
      <c r="B164" s="113"/>
      <c r="C164" s="113"/>
      <c r="D164" s="46"/>
      <c r="E164" s="41"/>
    </row>
    <row r="165" spans="1:5" ht="15.75" customHeight="1">
      <c r="A165" s="113"/>
      <c r="B165" s="113"/>
      <c r="C165" s="113"/>
      <c r="D165" s="46"/>
      <c r="E165" s="41"/>
    </row>
    <row r="166" spans="1:5" ht="15.75" customHeight="1">
      <c r="A166" s="113"/>
      <c r="B166" s="113"/>
      <c r="C166" s="113"/>
      <c r="D166" s="46"/>
      <c r="E166" s="41"/>
    </row>
    <row r="167" spans="1:5" ht="15.75" customHeight="1">
      <c r="A167" s="113"/>
      <c r="B167" s="113"/>
      <c r="C167" s="113"/>
      <c r="D167" s="46"/>
      <c r="E167" s="41"/>
    </row>
    <row r="168" spans="1:5" ht="15.75" customHeight="1">
      <c r="A168" s="113"/>
      <c r="B168" s="113"/>
      <c r="C168" s="113"/>
      <c r="D168" s="46"/>
      <c r="E168" s="41"/>
    </row>
    <row r="169" spans="1:5" ht="15.75" customHeight="1">
      <c r="A169" s="113"/>
      <c r="B169" s="113"/>
      <c r="C169" s="113"/>
      <c r="D169" s="46"/>
      <c r="E169" s="41"/>
    </row>
    <row r="170" spans="1:5" ht="15.75" customHeight="1">
      <c r="A170" s="113"/>
      <c r="B170" s="113"/>
      <c r="C170" s="113"/>
      <c r="D170" s="46"/>
      <c r="E170" s="41"/>
    </row>
    <row r="171" spans="1:5" ht="15.75" customHeight="1">
      <c r="A171" s="113"/>
      <c r="B171" s="113"/>
      <c r="C171" s="113"/>
      <c r="D171" s="46"/>
      <c r="E171" s="41"/>
    </row>
    <row r="172" spans="1:5" ht="15.75" customHeight="1">
      <c r="A172" s="113"/>
      <c r="B172" s="113"/>
      <c r="C172" s="113"/>
      <c r="D172" s="46"/>
      <c r="E172" s="41"/>
    </row>
    <row r="173" spans="1:5" ht="15.75" customHeight="1">
      <c r="A173" s="113"/>
      <c r="B173" s="113"/>
      <c r="C173" s="113"/>
      <c r="D173" s="46"/>
      <c r="E173" s="41"/>
    </row>
    <row r="174" spans="1:5" ht="15.75" customHeight="1">
      <c r="A174" s="113"/>
      <c r="B174" s="113"/>
      <c r="C174" s="113"/>
      <c r="D174" s="46"/>
      <c r="E174" s="41"/>
    </row>
    <row r="175" spans="1:5" ht="15.75" customHeight="1">
      <c r="A175" s="113"/>
      <c r="B175" s="113"/>
      <c r="C175" s="113"/>
      <c r="D175" s="46"/>
      <c r="E175" s="41"/>
    </row>
    <row r="176" spans="1:5" ht="15.75" customHeight="1">
      <c r="A176" s="113"/>
      <c r="B176" s="113"/>
      <c r="C176" s="113"/>
      <c r="D176" s="46"/>
      <c r="E176" s="41"/>
    </row>
    <row r="177" spans="1:5" ht="15.75" customHeight="1">
      <c r="A177" s="113"/>
      <c r="B177" s="113"/>
      <c r="C177" s="113"/>
      <c r="D177" s="46"/>
      <c r="E177" s="41"/>
    </row>
    <row r="178" spans="1:5" ht="15.75" customHeight="1">
      <c r="A178" s="113"/>
      <c r="B178" s="113"/>
      <c r="C178" s="113"/>
      <c r="D178" s="46"/>
      <c r="E178" s="41"/>
    </row>
    <row r="179" spans="1:5" ht="15.75" customHeight="1">
      <c r="A179" s="113"/>
      <c r="B179" s="113"/>
      <c r="C179" s="113"/>
      <c r="D179" s="46"/>
      <c r="E179" s="41"/>
    </row>
    <row r="180" spans="1:5" ht="15.75" customHeight="1">
      <c r="A180" s="113"/>
      <c r="B180" s="113"/>
      <c r="C180" s="113"/>
      <c r="D180" s="46"/>
      <c r="E180" s="41"/>
    </row>
    <row r="181" spans="1:5" ht="15.75" customHeight="1">
      <c r="A181" s="113"/>
      <c r="B181" s="113"/>
      <c r="C181" s="113"/>
      <c r="D181" s="46"/>
      <c r="E181" s="41"/>
    </row>
    <row r="182" spans="1:5" ht="15.75" customHeight="1">
      <c r="A182" s="113"/>
      <c r="B182" s="113"/>
      <c r="C182" s="113"/>
      <c r="D182" s="46"/>
      <c r="E182" s="41"/>
    </row>
    <row r="183" spans="1:5" ht="15.75" customHeight="1">
      <c r="A183" s="113"/>
      <c r="B183" s="113"/>
      <c r="C183" s="113"/>
      <c r="D183" s="46"/>
      <c r="E183" s="41"/>
    </row>
    <row r="184" spans="1:5" ht="15.75" customHeight="1">
      <c r="A184" s="113"/>
      <c r="B184" s="113"/>
      <c r="C184" s="113"/>
      <c r="D184" s="46"/>
      <c r="E184" s="41"/>
    </row>
    <row r="185" spans="1:5" ht="15.75" customHeight="1">
      <c r="A185" s="113"/>
      <c r="B185" s="113"/>
      <c r="C185" s="113"/>
      <c r="D185" s="46"/>
      <c r="E185" s="41"/>
    </row>
    <row r="186" spans="1:5" ht="15.75" customHeight="1">
      <c r="A186" s="113"/>
      <c r="B186" s="113"/>
      <c r="C186" s="113"/>
      <c r="D186" s="46"/>
      <c r="E186" s="41"/>
    </row>
    <row r="187" spans="1:5" ht="15.75" customHeight="1">
      <c r="A187" s="113"/>
      <c r="B187" s="113"/>
      <c r="C187" s="113"/>
      <c r="D187" s="46"/>
      <c r="E187" s="41"/>
    </row>
    <row r="188" spans="1:5" ht="15.75" customHeight="1">
      <c r="A188" s="113"/>
      <c r="B188" s="113"/>
      <c r="C188" s="113"/>
      <c r="D188" s="46"/>
      <c r="E188" s="41"/>
    </row>
    <row r="189" spans="1:5" ht="15.75" customHeight="1">
      <c r="A189" s="113"/>
      <c r="B189" s="113"/>
      <c r="C189" s="113"/>
      <c r="D189" s="46"/>
      <c r="E189" s="41"/>
    </row>
    <row r="190" spans="1:5" ht="15.75" customHeight="1">
      <c r="A190" s="113"/>
      <c r="B190" s="113"/>
      <c r="C190" s="113"/>
      <c r="D190" s="46"/>
      <c r="E190" s="41"/>
    </row>
    <row r="191" spans="1:5" ht="15.75" customHeight="1">
      <c r="A191" s="113"/>
      <c r="B191" s="113"/>
      <c r="C191" s="113"/>
      <c r="D191" s="46"/>
      <c r="E191" s="41"/>
    </row>
    <row r="192" spans="1:5" ht="15.75" customHeight="1">
      <c r="A192" s="113"/>
      <c r="B192" s="113"/>
      <c r="C192" s="113"/>
      <c r="D192" s="46"/>
      <c r="E192" s="41"/>
    </row>
    <row r="193" spans="1:5" ht="15.75" customHeight="1">
      <c r="A193" s="113"/>
      <c r="B193" s="113"/>
      <c r="C193" s="113"/>
      <c r="D193" s="46"/>
      <c r="E193" s="41"/>
    </row>
    <row r="194" spans="1:5" ht="15.75" customHeight="1">
      <c r="A194" s="113"/>
      <c r="B194" s="113"/>
      <c r="C194" s="113"/>
      <c r="D194" s="46"/>
      <c r="E194" s="41"/>
    </row>
    <row r="195" spans="1:5" ht="15.75" customHeight="1">
      <c r="A195" s="113"/>
      <c r="B195" s="113"/>
      <c r="C195" s="113"/>
      <c r="D195" s="46"/>
      <c r="E195" s="41"/>
    </row>
    <row r="196" spans="1:5" ht="15.75" customHeight="1">
      <c r="A196" s="113"/>
      <c r="B196" s="113"/>
      <c r="C196" s="113"/>
      <c r="D196" s="46"/>
      <c r="E196" s="41"/>
    </row>
    <row r="197" spans="1:5" ht="15.75" customHeight="1">
      <c r="A197" s="113"/>
      <c r="B197" s="113"/>
      <c r="C197" s="113"/>
      <c r="D197" s="46"/>
      <c r="E197" s="41"/>
    </row>
    <row r="198" spans="1:5" ht="15.75" customHeight="1">
      <c r="A198" s="113"/>
      <c r="B198" s="113"/>
      <c r="C198" s="113"/>
      <c r="D198" s="46"/>
      <c r="E198" s="41"/>
    </row>
    <row r="199" spans="1:5" ht="15.75" customHeight="1">
      <c r="A199" s="113"/>
      <c r="B199" s="113"/>
      <c r="C199" s="113"/>
      <c r="D199" s="46"/>
      <c r="E199" s="41"/>
    </row>
    <row r="200" spans="1:5" ht="15.75" customHeight="1">
      <c r="A200" s="113"/>
      <c r="B200" s="113"/>
      <c r="C200" s="113"/>
      <c r="D200" s="46"/>
      <c r="E200" s="41"/>
    </row>
    <row r="201" spans="1:5" ht="15.75" customHeight="1">
      <c r="A201" s="113"/>
      <c r="B201" s="113"/>
      <c r="C201" s="113"/>
      <c r="D201" s="46"/>
      <c r="E201" s="41"/>
    </row>
    <row r="202" spans="1:5" ht="15.75" customHeight="1">
      <c r="A202" s="113"/>
      <c r="B202" s="113"/>
      <c r="C202" s="113"/>
      <c r="D202" s="46"/>
      <c r="E202" s="41"/>
    </row>
    <row r="203" spans="1:5" ht="15.75" customHeight="1">
      <c r="A203" s="113"/>
      <c r="B203" s="113"/>
      <c r="C203" s="113"/>
      <c r="D203" s="46"/>
      <c r="E203" s="41"/>
    </row>
    <row r="204" spans="1:5" ht="15.75" customHeight="1">
      <c r="A204" s="113"/>
      <c r="B204" s="113"/>
      <c r="C204" s="113"/>
      <c r="D204" s="46"/>
      <c r="E204" s="41"/>
    </row>
    <row r="205" spans="1:5" ht="15.75" customHeight="1">
      <c r="A205" s="113"/>
      <c r="B205" s="113"/>
      <c r="C205" s="113"/>
      <c r="D205" s="46"/>
      <c r="E205" s="41"/>
    </row>
    <row r="206" spans="1:5" ht="15.75" customHeight="1">
      <c r="A206" s="113"/>
      <c r="B206" s="113"/>
      <c r="C206" s="113"/>
      <c r="D206" s="46"/>
      <c r="E206" s="41"/>
    </row>
    <row r="207" spans="1:5" ht="15.75" customHeight="1">
      <c r="A207" s="113"/>
      <c r="B207" s="113"/>
      <c r="C207" s="113"/>
      <c r="D207" s="46"/>
      <c r="E207" s="41"/>
    </row>
    <row r="208" spans="1:5" ht="15.75" customHeight="1">
      <c r="A208" s="113"/>
      <c r="B208" s="113"/>
      <c r="C208" s="113"/>
      <c r="D208" s="46"/>
      <c r="E208" s="41"/>
    </row>
    <row r="209" spans="1:5" ht="15.75" customHeight="1">
      <c r="A209" s="113"/>
      <c r="B209" s="113"/>
      <c r="C209" s="113"/>
      <c r="D209" s="46"/>
      <c r="E209" s="41"/>
    </row>
    <row r="210" spans="1:5" ht="15.75" customHeight="1">
      <c r="A210" s="113"/>
      <c r="B210" s="113"/>
      <c r="C210" s="113"/>
      <c r="D210" s="46"/>
      <c r="E210" s="41"/>
    </row>
    <row r="211" spans="1:5" ht="15.75" customHeight="1">
      <c r="A211" s="113"/>
      <c r="B211" s="113"/>
      <c r="C211" s="113"/>
      <c r="D211" s="46"/>
      <c r="E211" s="41"/>
    </row>
    <row r="212" spans="1:5" ht="15.75" customHeight="1">
      <c r="A212" s="113"/>
      <c r="B212" s="113"/>
      <c r="C212" s="113"/>
      <c r="D212" s="46"/>
      <c r="E212" s="41"/>
    </row>
    <row r="213" spans="1:5" ht="15.75" customHeight="1">
      <c r="A213" s="113"/>
      <c r="B213" s="113"/>
      <c r="C213" s="113"/>
      <c r="D213" s="46"/>
      <c r="E213" s="41"/>
    </row>
    <row r="214" spans="1:5" ht="15.75" customHeight="1">
      <c r="A214" s="113"/>
      <c r="B214" s="113"/>
      <c r="C214" s="113"/>
      <c r="D214" s="46"/>
      <c r="E214" s="41"/>
    </row>
    <row r="215" spans="1:5" ht="15.75" customHeight="1">
      <c r="A215" s="113"/>
      <c r="B215" s="113"/>
      <c r="C215" s="113"/>
      <c r="D215" s="46"/>
      <c r="E215" s="41"/>
    </row>
    <row r="216" spans="1:5" ht="15.75" customHeight="1">
      <c r="A216" s="113"/>
      <c r="B216" s="113"/>
      <c r="C216" s="113"/>
      <c r="D216" s="46"/>
      <c r="E216" s="41"/>
    </row>
    <row r="217" spans="1:5" ht="15.75" customHeight="1">
      <c r="A217" s="113"/>
      <c r="B217" s="113"/>
      <c r="C217" s="113"/>
      <c r="D217" s="46"/>
      <c r="E217" s="41"/>
    </row>
    <row r="218" spans="1:5" ht="15.75" customHeight="1">
      <c r="A218" s="113"/>
      <c r="B218" s="113"/>
      <c r="C218" s="113"/>
      <c r="D218" s="46"/>
      <c r="E218" s="41"/>
    </row>
    <row r="219" spans="1:5" ht="15.75" customHeight="1">
      <c r="A219" s="113"/>
      <c r="B219" s="113"/>
      <c r="C219" s="113"/>
      <c r="D219" s="46"/>
      <c r="E219" s="41"/>
    </row>
    <row r="220" spans="1:5" ht="15.75" customHeight="1">
      <c r="A220" s="113"/>
      <c r="B220" s="113"/>
      <c r="C220" s="113"/>
      <c r="D220" s="46"/>
      <c r="E220" s="41"/>
    </row>
    <row r="221" spans="3:5" ht="15.75" customHeight="1">
      <c r="C221" s="113"/>
      <c r="D221" s="46"/>
      <c r="E221" s="41"/>
    </row>
    <row r="222" spans="4:5" ht="15.75" customHeight="1">
      <c r="D222" s="46"/>
      <c r="E222" s="41"/>
    </row>
    <row r="223" spans="4:5" ht="15.75" customHeight="1">
      <c r="D223" s="46"/>
      <c r="E223" s="41"/>
    </row>
    <row r="224" ht="15.75" customHeight="1">
      <c r="E224" s="41"/>
    </row>
    <row r="225" ht="15.75" customHeight="1">
      <c r="E225" s="41"/>
    </row>
    <row r="226" ht="15.75" customHeight="1">
      <c r="E226" s="41"/>
    </row>
    <row r="227" ht="15.75" customHeight="1">
      <c r="E227" s="41"/>
    </row>
    <row r="228" ht="15.75" customHeight="1">
      <c r="E228" s="41"/>
    </row>
    <row r="229" ht="15.75" customHeight="1">
      <c r="E229" s="41"/>
    </row>
    <row r="230" ht="15.75" customHeight="1">
      <c r="E230" s="41"/>
    </row>
    <row r="231" ht="15.75" customHeight="1">
      <c r="E231" s="41"/>
    </row>
    <row r="232" ht="15.75" customHeight="1">
      <c r="E232" s="41"/>
    </row>
    <row r="233" ht="15.75" customHeight="1">
      <c r="E233" s="41"/>
    </row>
    <row r="234" ht="15.75" customHeight="1">
      <c r="E234" s="41"/>
    </row>
    <row r="235" ht="15.75" customHeight="1">
      <c r="E235" s="41"/>
    </row>
    <row r="236" ht="15.75" customHeight="1">
      <c r="E236" s="41"/>
    </row>
    <row r="237" ht="15.75" customHeight="1">
      <c r="E237" s="41"/>
    </row>
    <row r="238" ht="15.75" customHeight="1">
      <c r="E238" s="41"/>
    </row>
    <row r="239" ht="15.75" customHeight="1">
      <c r="E239" s="41"/>
    </row>
    <row r="240" ht="15.75" customHeight="1">
      <c r="E240" s="41"/>
    </row>
    <row r="241" ht="15.75" customHeight="1">
      <c r="E241" s="41"/>
    </row>
    <row r="242" ht="15.75" customHeight="1">
      <c r="E242" s="41"/>
    </row>
    <row r="243" ht="15.75" customHeight="1">
      <c r="E243" s="41"/>
    </row>
    <row r="244" ht="15.75" customHeight="1">
      <c r="E244" s="41"/>
    </row>
    <row r="245" ht="15.75" customHeight="1">
      <c r="E245" s="41"/>
    </row>
    <row r="246" ht="15.75" customHeight="1">
      <c r="E246" s="41"/>
    </row>
    <row r="247" ht="15.75" customHeight="1">
      <c r="E247" s="41"/>
    </row>
    <row r="248" ht="15.75" customHeight="1">
      <c r="E248" s="41"/>
    </row>
    <row r="249" ht="15.75" customHeight="1">
      <c r="E249" s="41"/>
    </row>
    <row r="250" ht="15.75" customHeight="1">
      <c r="E250" s="41"/>
    </row>
    <row r="251" ht="15.75" customHeight="1">
      <c r="E251" s="41"/>
    </row>
    <row r="252" ht="15.75" customHeight="1">
      <c r="E252" s="41"/>
    </row>
    <row r="253" ht="15.75" customHeight="1">
      <c r="E253" s="41"/>
    </row>
    <row r="254" ht="15.75" customHeight="1">
      <c r="E254" s="41"/>
    </row>
    <row r="255" ht="15.75" customHeight="1">
      <c r="E255" s="41"/>
    </row>
    <row r="256" ht="15.75" customHeight="1">
      <c r="E256" s="41"/>
    </row>
    <row r="257" ht="15.75" customHeight="1">
      <c r="E257" s="41"/>
    </row>
    <row r="258" ht="15.75" customHeight="1">
      <c r="E258" s="41"/>
    </row>
    <row r="259" ht="15.75" customHeight="1">
      <c r="E259" s="41"/>
    </row>
    <row r="260" ht="15.75" customHeight="1">
      <c r="E260" s="41"/>
    </row>
    <row r="261" ht="15.75" customHeight="1">
      <c r="E261" s="41"/>
    </row>
    <row r="262" ht="15.75" customHeight="1">
      <c r="E262" s="41"/>
    </row>
    <row r="263" ht="15.75" customHeight="1">
      <c r="E263" s="41"/>
    </row>
    <row r="264" ht="15.75" customHeight="1">
      <c r="E264" s="41"/>
    </row>
    <row r="265" ht="15.75" customHeight="1">
      <c r="E265" s="41"/>
    </row>
    <row r="266" ht="15.75" customHeight="1">
      <c r="E266" s="41"/>
    </row>
    <row r="267" ht="15.75" customHeight="1">
      <c r="E267" s="41"/>
    </row>
    <row r="268" ht="15.75" customHeight="1">
      <c r="E268" s="41"/>
    </row>
    <row r="269" ht="15.75" customHeight="1">
      <c r="E269" s="41"/>
    </row>
    <row r="270" ht="15.75" customHeight="1">
      <c r="E270" s="41"/>
    </row>
    <row r="271" ht="15.75" customHeight="1">
      <c r="E271" s="41"/>
    </row>
    <row r="272" ht="15.75" customHeight="1">
      <c r="E272" s="41"/>
    </row>
    <row r="273" ht="15.75" customHeight="1">
      <c r="E273" s="41"/>
    </row>
    <row r="274" ht="15.75" customHeight="1">
      <c r="E274" s="41"/>
    </row>
    <row r="275" ht="15.75" customHeight="1">
      <c r="E275" s="41"/>
    </row>
    <row r="276" ht="15.75" customHeight="1">
      <c r="E276" s="41"/>
    </row>
    <row r="277" ht="15.75" customHeight="1">
      <c r="E277" s="41"/>
    </row>
    <row r="278" ht="15.75" customHeight="1">
      <c r="E278" s="41"/>
    </row>
    <row r="279" ht="15.75" customHeight="1">
      <c r="E279" s="41"/>
    </row>
    <row r="280" ht="15.75" customHeight="1">
      <c r="E280" s="41"/>
    </row>
    <row r="281" ht="15.75" customHeight="1">
      <c r="E281" s="41"/>
    </row>
    <row r="282" ht="15.75" customHeight="1">
      <c r="E282" s="41"/>
    </row>
    <row r="283" ht="15.75" customHeight="1">
      <c r="E283" s="41"/>
    </row>
    <row r="284" ht="15.75" customHeight="1">
      <c r="E284" s="41"/>
    </row>
    <row r="285" ht="15.75" customHeight="1">
      <c r="E285" s="41"/>
    </row>
    <row r="286" ht="15.75" customHeight="1">
      <c r="E286" s="41"/>
    </row>
    <row r="287" ht="15.75" customHeight="1">
      <c r="E287" s="41"/>
    </row>
    <row r="288" ht="15.75" customHeight="1">
      <c r="E288" s="41"/>
    </row>
    <row r="289" ht="15.75" customHeight="1">
      <c r="E289" s="41"/>
    </row>
    <row r="290" ht="15.75" customHeight="1">
      <c r="E290" s="41"/>
    </row>
    <row r="291" ht="15.75" customHeight="1">
      <c r="E291" s="41"/>
    </row>
    <row r="292" ht="15.75" customHeight="1">
      <c r="E292" s="41"/>
    </row>
    <row r="293" ht="15.75" customHeight="1">
      <c r="E293" s="41"/>
    </row>
    <row r="294" ht="15.75" customHeight="1">
      <c r="E294" s="41"/>
    </row>
    <row r="295" ht="15.75" customHeight="1">
      <c r="E295" s="41"/>
    </row>
    <row r="296" ht="15.75" customHeight="1">
      <c r="E296" s="41"/>
    </row>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sheetData>
  <sheetProtection/>
  <mergeCells count="13">
    <mergeCell ref="B42:C42"/>
    <mergeCell ref="D44:E44"/>
    <mergeCell ref="D45:E45"/>
    <mergeCell ref="B31:C31"/>
    <mergeCell ref="B39:C39"/>
    <mergeCell ref="B33:C33"/>
    <mergeCell ref="C37:D37"/>
    <mergeCell ref="C1:E1"/>
    <mergeCell ref="B2:C2"/>
    <mergeCell ref="B14:C14"/>
    <mergeCell ref="B28:C28"/>
    <mergeCell ref="B12:C12"/>
    <mergeCell ref="B26:C26"/>
  </mergeCells>
  <printOptions horizontalCentered="1"/>
  <pageMargins left="0.7086614173228347" right="0.6692913385826772" top="0.984251968503937" bottom="1.1811023622047245" header="0.3937007874015748" footer="0.3937007874015748"/>
  <pageSetup fitToHeight="0" horizontalDpi="600" verticalDpi="600" orientation="portrait" paperSize="9" scale="75" r:id="rId1"/>
  <headerFooter alignWithMargins="0">
    <oddHeader>&amp;L&amp;"Arial Narrow,Bold"&amp;10PROJEKTNI BIRO NAGLIĆ
d.o.o.&amp;C&amp;"Arial Narrow,Regular"&amp;10CRPNA STANICA "FODROVEC II"&amp;R&amp;"Times New Roman,Regular"
&amp;"Arial Narrow,Regular"&amp;10BP 19-029/G</oddHeader>
    <oddFooter>&amp;L&amp;"Arial Narrow,Regular"&amp;10Zagreb, travanj 2019. god.&amp;C&amp;"Arial Narrow,Regular"&amp;10 12. TROŠKOVNIK&amp;R&amp;"Arial Narrow,Regular"&amp;10&amp;P</oddFooter>
  </headerFooter>
</worksheet>
</file>

<file path=xl/worksheets/sheet3.xml><?xml version="1.0" encoding="utf-8"?>
<worksheet xmlns="http://schemas.openxmlformats.org/spreadsheetml/2006/main" xmlns:r="http://schemas.openxmlformats.org/officeDocument/2006/relationships">
  <sheetPr>
    <tabColor indexed="44"/>
  </sheetPr>
  <dimension ref="A1:G269"/>
  <sheetViews>
    <sheetView tabSelected="1" view="pageBreakPreview" zoomScale="80" zoomScaleNormal="75" zoomScaleSheetLayoutView="80" zoomScalePageLayoutView="0" workbookViewId="0" topLeftCell="B1">
      <pane ySplit="1" topLeftCell="A2" activePane="bottomLeft" state="frozen"/>
      <selection pane="topLeft" activeCell="B7" sqref="B7"/>
      <selection pane="bottomLeft" activeCell="E13" sqref="E13"/>
    </sheetView>
  </sheetViews>
  <sheetFormatPr defaultColWidth="8.796875" defaultRowHeight="14.25"/>
  <cols>
    <col min="1" max="1" width="4.19921875" style="6" customWidth="1"/>
    <col min="2" max="2" width="5.19921875" style="114" customWidth="1"/>
    <col min="3" max="3" width="61.19921875" style="115" customWidth="1"/>
    <col min="4" max="4" width="12.69921875" style="116" customWidth="1"/>
    <col min="5" max="5" width="16.19921875" style="117" customWidth="1"/>
    <col min="6" max="6" width="9" style="2" customWidth="1"/>
    <col min="7" max="7" width="9.3984375" style="11" customWidth="1"/>
    <col min="8" max="16384" width="9" style="2" customWidth="1"/>
  </cols>
  <sheetData>
    <row r="1" spans="1:7" s="8" customFormat="1" ht="60" customHeight="1">
      <c r="A1" s="10"/>
      <c r="B1" s="85"/>
      <c r="C1" s="145" t="s">
        <v>357</v>
      </c>
      <c r="D1" s="145"/>
      <c r="E1" s="145"/>
      <c r="G1" s="14"/>
    </row>
    <row r="2" spans="2:7" s="16" customFormat="1" ht="24.75" customHeight="1">
      <c r="B2" s="121" t="s">
        <v>58</v>
      </c>
      <c r="C2" s="151" t="s">
        <v>358</v>
      </c>
      <c r="D2" s="151"/>
      <c r="E2" s="87"/>
      <c r="G2" s="17"/>
    </row>
    <row r="3" spans="2:7" s="16" customFormat="1" ht="24.75" customHeight="1">
      <c r="B3" s="121"/>
      <c r="C3" s="122" t="s">
        <v>526</v>
      </c>
      <c r="D3" s="89"/>
      <c r="E3" s="123"/>
      <c r="G3" s="17"/>
    </row>
    <row r="4" spans="2:7" s="16" customFormat="1" ht="15" customHeight="1">
      <c r="B4" s="121"/>
      <c r="C4" s="89"/>
      <c r="D4" s="89"/>
      <c r="E4" s="123"/>
      <c r="G4" s="17"/>
    </row>
    <row r="5" spans="2:7" s="16" customFormat="1" ht="24.75" customHeight="1">
      <c r="B5" s="121" t="s">
        <v>60</v>
      </c>
      <c r="C5" s="151" t="s">
        <v>359</v>
      </c>
      <c r="D5" s="151"/>
      <c r="E5" s="123"/>
      <c r="G5" s="17"/>
    </row>
    <row r="6" spans="2:7" s="16" customFormat="1" ht="34.5" customHeight="1">
      <c r="B6" s="121"/>
      <c r="C6" s="151" t="s">
        <v>527</v>
      </c>
      <c r="D6" s="151"/>
      <c r="E6" s="123"/>
      <c r="G6" s="17"/>
    </row>
    <row r="7" spans="2:7" s="16" customFormat="1" ht="15" customHeight="1">
      <c r="B7" s="121"/>
      <c r="C7" s="89"/>
      <c r="D7" s="89"/>
      <c r="E7" s="123"/>
      <c r="G7" s="17"/>
    </row>
    <row r="8" spans="2:7" s="16" customFormat="1" ht="24.75" customHeight="1">
      <c r="B8" s="121" t="s">
        <v>61</v>
      </c>
      <c r="C8" s="151" t="s">
        <v>361</v>
      </c>
      <c r="D8" s="151"/>
      <c r="E8" s="123"/>
      <c r="G8" s="22"/>
    </row>
    <row r="9" spans="2:7" s="23" customFormat="1" ht="24.75" customHeight="1">
      <c r="B9" s="121"/>
      <c r="C9" s="122" t="s">
        <v>360</v>
      </c>
      <c r="D9" s="89"/>
      <c r="E9" s="123"/>
      <c r="G9" s="22"/>
    </row>
    <row r="10" spans="1:7" s="26" customFormat="1" ht="19.5" customHeight="1" thickBot="1">
      <c r="A10" s="7"/>
      <c r="B10" s="102"/>
      <c r="C10" s="103"/>
      <c r="D10" s="104"/>
      <c r="E10" s="105"/>
      <c r="F10" s="25"/>
      <c r="G10" s="24"/>
    </row>
    <row r="11" spans="1:7" s="26" customFormat="1" ht="15" customHeight="1" thickTop="1">
      <c r="A11" s="7"/>
      <c r="B11" s="106"/>
      <c r="C11" s="107"/>
      <c r="D11" s="108"/>
      <c r="E11" s="87"/>
      <c r="F11" s="25"/>
      <c r="G11" s="24"/>
    </row>
    <row r="12" spans="1:7" s="26" customFormat="1" ht="21" customHeight="1">
      <c r="A12" s="7"/>
      <c r="B12" s="147" t="s">
        <v>571</v>
      </c>
      <c r="C12" s="147"/>
      <c r="D12" s="108"/>
      <c r="E12" s="123">
        <f>E3+E6+E9</f>
        <v>0</v>
      </c>
      <c r="F12" s="25"/>
      <c r="G12" s="24"/>
    </row>
    <row r="13" spans="1:7" s="26" customFormat="1" ht="21" customHeight="1">
      <c r="A13" s="7"/>
      <c r="B13" s="147" t="s">
        <v>572</v>
      </c>
      <c r="C13" s="147"/>
      <c r="D13" s="108"/>
      <c r="E13" s="123">
        <f>E12*0.25</f>
        <v>0</v>
      </c>
      <c r="F13" s="25"/>
      <c r="G13" s="24"/>
    </row>
    <row r="14" spans="1:7" s="26" customFormat="1" ht="21" customHeight="1">
      <c r="A14" s="7"/>
      <c r="B14" s="147" t="s">
        <v>570</v>
      </c>
      <c r="C14" s="147"/>
      <c r="D14" s="108"/>
      <c r="E14" s="123">
        <f>E12+E13</f>
        <v>0</v>
      </c>
      <c r="F14" s="25"/>
      <c r="G14" s="24"/>
    </row>
    <row r="15" spans="1:7" s="5" customFormat="1" ht="16.5">
      <c r="A15" s="7"/>
      <c r="B15" s="106"/>
      <c r="C15" s="109"/>
      <c r="D15" s="96"/>
      <c r="E15" s="110"/>
      <c r="F15" s="4"/>
      <c r="G15" s="11"/>
    </row>
    <row r="16" spans="1:7" s="5" customFormat="1" ht="16.5">
      <c r="A16" s="7"/>
      <c r="B16" s="106"/>
      <c r="C16" s="109"/>
      <c r="D16" s="96"/>
      <c r="E16" s="110"/>
      <c r="F16" s="4"/>
      <c r="G16" s="11"/>
    </row>
    <row r="17" spans="1:7" s="5" customFormat="1" ht="19.5" customHeight="1">
      <c r="A17" s="9"/>
      <c r="B17" s="111"/>
      <c r="C17" s="111"/>
      <c r="D17" s="148"/>
      <c r="E17" s="148"/>
      <c r="F17" s="4"/>
      <c r="G17" s="11"/>
    </row>
    <row r="18" spans="1:7" s="5" customFormat="1" ht="18" customHeight="1">
      <c r="A18" s="9"/>
      <c r="B18" s="111"/>
      <c r="C18" s="111"/>
      <c r="D18" s="149"/>
      <c r="E18" s="149"/>
      <c r="F18" s="4"/>
      <c r="G18" s="11"/>
    </row>
    <row r="19" spans="1:7" s="5" customFormat="1" ht="21" customHeight="1">
      <c r="A19" s="9"/>
      <c r="B19" s="111"/>
      <c r="C19" s="112"/>
      <c r="D19" s="46"/>
      <c r="E19" s="41"/>
      <c r="F19" s="4"/>
      <c r="G19" s="11"/>
    </row>
    <row r="20" spans="1:5" ht="15.75" customHeight="1">
      <c r="A20" s="2"/>
      <c r="B20" s="113"/>
      <c r="C20" s="113"/>
      <c r="D20" s="46"/>
      <c r="E20" s="41"/>
    </row>
    <row r="21" spans="1:5" ht="15.75" customHeight="1">
      <c r="A21" s="2"/>
      <c r="B21" s="113"/>
      <c r="C21" s="113"/>
      <c r="D21" s="46"/>
      <c r="E21" s="41"/>
    </row>
    <row r="22" spans="1:5" ht="15.75" customHeight="1">
      <c r="A22" s="2"/>
      <c r="B22" s="113"/>
      <c r="C22" s="113"/>
      <c r="D22" s="46"/>
      <c r="E22" s="41"/>
    </row>
    <row r="23" spans="1:5" ht="15.75" customHeight="1">
      <c r="A23" s="2"/>
      <c r="B23" s="113"/>
      <c r="C23" s="113"/>
      <c r="D23" s="46"/>
      <c r="E23" s="41"/>
    </row>
    <row r="24" spans="1:5" ht="15.75" customHeight="1">
      <c r="A24" s="2"/>
      <c r="B24" s="113"/>
      <c r="C24" s="113"/>
      <c r="D24" s="46"/>
      <c r="E24" s="41"/>
    </row>
    <row r="25" spans="1:5" ht="15.75" customHeight="1">
      <c r="A25" s="2"/>
      <c r="B25" s="113"/>
      <c r="C25" s="113"/>
      <c r="D25" s="46"/>
      <c r="E25" s="41"/>
    </row>
    <row r="26" spans="1:5" ht="15.75" customHeight="1">
      <c r="A26" s="2"/>
      <c r="B26" s="113"/>
      <c r="C26" s="113"/>
      <c r="D26" s="46"/>
      <c r="E26" s="41"/>
    </row>
    <row r="27" spans="1:5" ht="15.75" customHeight="1">
      <c r="A27" s="2"/>
      <c r="B27" s="113"/>
      <c r="C27" s="113"/>
      <c r="D27" s="46"/>
      <c r="E27" s="41"/>
    </row>
    <row r="28" spans="1:5" ht="15.75" customHeight="1">
      <c r="A28" s="2"/>
      <c r="B28" s="113"/>
      <c r="C28" s="113"/>
      <c r="D28" s="46"/>
      <c r="E28" s="41"/>
    </row>
    <row r="29" spans="1:5" ht="15.75" customHeight="1">
      <c r="A29" s="2"/>
      <c r="B29" s="113"/>
      <c r="C29" s="113"/>
      <c r="D29" s="46"/>
      <c r="E29" s="41"/>
    </row>
    <row r="30" spans="1:5" ht="15.75" customHeight="1">
      <c r="A30" s="2"/>
      <c r="B30" s="113"/>
      <c r="C30" s="113"/>
      <c r="D30" s="46"/>
      <c r="E30" s="41"/>
    </row>
    <row r="31" spans="1:5" ht="15.75" customHeight="1">
      <c r="A31" s="2"/>
      <c r="B31" s="113"/>
      <c r="C31" s="113"/>
      <c r="D31" s="46"/>
      <c r="E31" s="41"/>
    </row>
    <row r="32" spans="1:5" ht="15.75" customHeight="1">
      <c r="A32" s="2"/>
      <c r="B32" s="113"/>
      <c r="C32" s="113"/>
      <c r="D32" s="46"/>
      <c r="E32" s="41"/>
    </row>
    <row r="33" spans="1:5" ht="15.75" customHeight="1">
      <c r="A33" s="2"/>
      <c r="B33" s="113"/>
      <c r="C33" s="113"/>
      <c r="D33" s="46"/>
      <c r="E33" s="41"/>
    </row>
    <row r="34" spans="1:5" ht="15.75" customHeight="1">
      <c r="A34" s="2"/>
      <c r="B34" s="113"/>
      <c r="C34" s="113"/>
      <c r="D34" s="46"/>
      <c r="E34" s="41"/>
    </row>
    <row r="35" spans="1:5" ht="15.75" customHeight="1">
      <c r="A35" s="2"/>
      <c r="B35" s="113"/>
      <c r="C35" s="113"/>
      <c r="D35" s="46"/>
      <c r="E35" s="41"/>
    </row>
    <row r="36" spans="1:5" ht="15.75" customHeight="1">
      <c r="A36" s="2"/>
      <c r="B36" s="113"/>
      <c r="C36" s="113"/>
      <c r="D36" s="46"/>
      <c r="E36" s="41"/>
    </row>
    <row r="37" spans="1:5" ht="15.75" customHeight="1">
      <c r="A37" s="2"/>
      <c r="B37" s="113"/>
      <c r="C37" s="113"/>
      <c r="D37" s="46"/>
      <c r="E37" s="41"/>
    </row>
    <row r="38" spans="1:5" ht="15.75" customHeight="1">
      <c r="A38" s="2"/>
      <c r="B38" s="113"/>
      <c r="C38" s="113"/>
      <c r="D38" s="46"/>
      <c r="E38" s="41"/>
    </row>
    <row r="39" spans="1:5" ht="15.75" customHeight="1">
      <c r="A39" s="2"/>
      <c r="B39" s="113"/>
      <c r="C39" s="113"/>
      <c r="D39" s="46"/>
      <c r="E39" s="41"/>
    </row>
    <row r="40" spans="1:5" ht="15.75" customHeight="1">
      <c r="A40" s="2"/>
      <c r="B40" s="113"/>
      <c r="C40" s="113"/>
      <c r="D40" s="46"/>
      <c r="E40" s="41"/>
    </row>
    <row r="41" spans="1:5" ht="15.75" customHeight="1">
      <c r="A41" s="2"/>
      <c r="B41" s="113"/>
      <c r="C41" s="113"/>
      <c r="D41" s="46"/>
      <c r="E41" s="41"/>
    </row>
    <row r="42" spans="1:5" ht="15.75" customHeight="1">
      <c r="A42" s="2"/>
      <c r="B42" s="113"/>
      <c r="C42" s="113"/>
      <c r="D42" s="46"/>
      <c r="E42" s="41"/>
    </row>
    <row r="43" spans="1:5" ht="15.75" customHeight="1">
      <c r="A43" s="2"/>
      <c r="B43" s="113"/>
      <c r="C43" s="113"/>
      <c r="D43" s="46"/>
      <c r="E43" s="41"/>
    </row>
    <row r="44" spans="1:5" ht="15.75" customHeight="1">
      <c r="A44" s="2"/>
      <c r="B44" s="113"/>
      <c r="C44" s="113"/>
      <c r="D44" s="46"/>
      <c r="E44" s="41"/>
    </row>
    <row r="45" spans="1:5" ht="15.75" customHeight="1">
      <c r="A45" s="2"/>
      <c r="B45" s="113"/>
      <c r="C45" s="113"/>
      <c r="D45" s="46"/>
      <c r="E45" s="41"/>
    </row>
    <row r="46" spans="1:5" ht="15.75" customHeight="1">
      <c r="A46" s="2"/>
      <c r="B46" s="113"/>
      <c r="C46" s="113"/>
      <c r="D46" s="46"/>
      <c r="E46" s="41"/>
    </row>
    <row r="47" spans="1:5" ht="15.75" customHeight="1">
      <c r="A47" s="2"/>
      <c r="B47" s="113"/>
      <c r="C47" s="113"/>
      <c r="D47" s="46"/>
      <c r="E47" s="41"/>
    </row>
    <row r="48" spans="1:5" ht="15.75" customHeight="1">
      <c r="A48" s="2"/>
      <c r="B48" s="113"/>
      <c r="C48" s="113"/>
      <c r="D48" s="46"/>
      <c r="E48" s="41"/>
    </row>
    <row r="49" spans="1:5" ht="15.75" customHeight="1">
      <c r="A49" s="2"/>
      <c r="B49" s="113"/>
      <c r="C49" s="113"/>
      <c r="D49" s="46"/>
      <c r="E49" s="41"/>
    </row>
    <row r="50" spans="1:5" ht="15.75" customHeight="1">
      <c r="A50" s="2"/>
      <c r="B50" s="113"/>
      <c r="C50" s="113"/>
      <c r="D50" s="46"/>
      <c r="E50" s="41"/>
    </row>
    <row r="51" spans="1:5" ht="15.75" customHeight="1">
      <c r="A51" s="2"/>
      <c r="B51" s="113"/>
      <c r="C51" s="113"/>
      <c r="D51" s="46"/>
      <c r="E51" s="41"/>
    </row>
    <row r="52" spans="1:5" ht="15.75" customHeight="1">
      <c r="A52" s="2"/>
      <c r="B52" s="113"/>
      <c r="C52" s="113"/>
      <c r="D52" s="46"/>
      <c r="E52" s="41"/>
    </row>
    <row r="53" spans="1:5" ht="15.75" customHeight="1">
      <c r="A53" s="2"/>
      <c r="B53" s="113"/>
      <c r="C53" s="113"/>
      <c r="D53" s="46"/>
      <c r="E53" s="41"/>
    </row>
    <row r="54" spans="1:5" ht="15.75" customHeight="1">
      <c r="A54" s="2"/>
      <c r="B54" s="113"/>
      <c r="C54" s="113"/>
      <c r="D54" s="46"/>
      <c r="E54" s="41"/>
    </row>
    <row r="55" spans="1:5" ht="15.75" customHeight="1">
      <c r="A55" s="2"/>
      <c r="B55" s="113"/>
      <c r="C55" s="113"/>
      <c r="D55" s="46"/>
      <c r="E55" s="41"/>
    </row>
    <row r="56" spans="1:5" ht="15.75" customHeight="1">
      <c r="A56" s="2"/>
      <c r="B56" s="113"/>
      <c r="C56" s="113"/>
      <c r="D56" s="46"/>
      <c r="E56" s="41"/>
    </row>
    <row r="57" spans="1:5" ht="15.75" customHeight="1">
      <c r="A57" s="2"/>
      <c r="B57" s="113"/>
      <c r="C57" s="113"/>
      <c r="D57" s="46"/>
      <c r="E57" s="41"/>
    </row>
    <row r="58" spans="1:5" ht="15.75" customHeight="1">
      <c r="A58" s="2"/>
      <c r="B58" s="113"/>
      <c r="C58" s="113"/>
      <c r="D58" s="46"/>
      <c r="E58" s="41"/>
    </row>
    <row r="59" spans="1:5" ht="15.75" customHeight="1">
      <c r="A59" s="2"/>
      <c r="B59" s="113"/>
      <c r="C59" s="113"/>
      <c r="D59" s="46"/>
      <c r="E59" s="41"/>
    </row>
    <row r="60" spans="1:5" ht="15.75" customHeight="1">
      <c r="A60" s="2"/>
      <c r="B60" s="113"/>
      <c r="C60" s="113"/>
      <c r="D60" s="46"/>
      <c r="E60" s="41"/>
    </row>
    <row r="61" spans="1:5" ht="15.75" customHeight="1">
      <c r="A61" s="2"/>
      <c r="B61" s="113"/>
      <c r="C61" s="113"/>
      <c r="D61" s="46"/>
      <c r="E61" s="41"/>
    </row>
    <row r="62" spans="1:5" ht="15.75" customHeight="1">
      <c r="A62" s="2"/>
      <c r="B62" s="113"/>
      <c r="C62" s="113"/>
      <c r="D62" s="46"/>
      <c r="E62" s="41"/>
    </row>
    <row r="63" spans="1:5" ht="15.75" customHeight="1">
      <c r="A63" s="2"/>
      <c r="B63" s="113"/>
      <c r="C63" s="113"/>
      <c r="D63" s="46"/>
      <c r="E63" s="41"/>
    </row>
    <row r="64" spans="1:5" ht="15.75" customHeight="1">
      <c r="A64" s="2"/>
      <c r="B64" s="113"/>
      <c r="C64" s="113"/>
      <c r="D64" s="46"/>
      <c r="E64" s="41"/>
    </row>
    <row r="65" spans="1:5" ht="15.75" customHeight="1">
      <c r="A65" s="2"/>
      <c r="B65" s="113"/>
      <c r="C65" s="113"/>
      <c r="D65" s="46"/>
      <c r="E65" s="41"/>
    </row>
    <row r="66" spans="1:5" ht="15.75" customHeight="1">
      <c r="A66" s="2"/>
      <c r="B66" s="113"/>
      <c r="C66" s="113"/>
      <c r="D66" s="46"/>
      <c r="E66" s="41"/>
    </row>
    <row r="67" spans="1:5" ht="15.75" customHeight="1">
      <c r="A67" s="2"/>
      <c r="B67" s="113"/>
      <c r="C67" s="113"/>
      <c r="D67" s="46"/>
      <c r="E67" s="41"/>
    </row>
    <row r="68" spans="1:5" ht="15.75" customHeight="1">
      <c r="A68" s="2"/>
      <c r="B68" s="113"/>
      <c r="C68" s="113"/>
      <c r="D68" s="46"/>
      <c r="E68" s="41"/>
    </row>
    <row r="69" spans="1:5" ht="15.75" customHeight="1">
      <c r="A69" s="2"/>
      <c r="B69" s="113"/>
      <c r="C69" s="113"/>
      <c r="D69" s="46"/>
      <c r="E69" s="41"/>
    </row>
    <row r="70" spans="1:5" ht="15.75" customHeight="1">
      <c r="A70" s="2"/>
      <c r="B70" s="113"/>
      <c r="C70" s="113"/>
      <c r="D70" s="46"/>
      <c r="E70" s="41"/>
    </row>
    <row r="71" spans="1:5" ht="15.75" customHeight="1">
      <c r="A71" s="2"/>
      <c r="B71" s="113"/>
      <c r="C71" s="113"/>
      <c r="D71" s="46"/>
      <c r="E71" s="41"/>
    </row>
    <row r="72" spans="1:5" ht="15.75" customHeight="1">
      <c r="A72" s="2"/>
      <c r="B72" s="113"/>
      <c r="C72" s="113"/>
      <c r="D72" s="46"/>
      <c r="E72" s="41"/>
    </row>
    <row r="73" spans="1:5" ht="15.75" customHeight="1">
      <c r="A73" s="2"/>
      <c r="B73" s="113"/>
      <c r="C73" s="113"/>
      <c r="D73" s="46"/>
      <c r="E73" s="41"/>
    </row>
    <row r="74" spans="1:5" ht="15.75" customHeight="1">
      <c r="A74" s="2"/>
      <c r="B74" s="113"/>
      <c r="C74" s="113"/>
      <c r="D74" s="46"/>
      <c r="E74" s="41"/>
    </row>
    <row r="75" spans="1:5" ht="15.75" customHeight="1">
      <c r="A75" s="2"/>
      <c r="B75" s="113"/>
      <c r="C75" s="113"/>
      <c r="D75" s="46"/>
      <c r="E75" s="41"/>
    </row>
    <row r="76" spans="1:5" ht="15.75" customHeight="1">
      <c r="A76" s="2"/>
      <c r="B76" s="113"/>
      <c r="C76" s="113"/>
      <c r="D76" s="46"/>
      <c r="E76" s="41"/>
    </row>
    <row r="77" spans="1:5" ht="15.75" customHeight="1">
      <c r="A77" s="2"/>
      <c r="B77" s="113"/>
      <c r="C77" s="113"/>
      <c r="D77" s="46"/>
      <c r="E77" s="41"/>
    </row>
    <row r="78" spans="1:5" ht="15.75" customHeight="1">
      <c r="A78" s="2"/>
      <c r="B78" s="113"/>
      <c r="C78" s="113"/>
      <c r="D78" s="46"/>
      <c r="E78" s="41"/>
    </row>
    <row r="79" spans="1:5" ht="15.75" customHeight="1">
      <c r="A79" s="2"/>
      <c r="B79" s="113"/>
      <c r="C79" s="113"/>
      <c r="D79" s="46"/>
      <c r="E79" s="41"/>
    </row>
    <row r="80" spans="1:5" ht="15.75" customHeight="1">
      <c r="A80" s="2"/>
      <c r="B80" s="113"/>
      <c r="C80" s="113"/>
      <c r="D80" s="46"/>
      <c r="E80" s="41"/>
    </row>
    <row r="81" spans="1:5" ht="15.75" customHeight="1">
      <c r="A81" s="2"/>
      <c r="B81" s="113"/>
      <c r="C81" s="113"/>
      <c r="D81" s="46"/>
      <c r="E81" s="41"/>
    </row>
    <row r="82" spans="1:5" ht="15.75" customHeight="1">
      <c r="A82" s="2"/>
      <c r="B82" s="113"/>
      <c r="C82" s="113"/>
      <c r="D82" s="46"/>
      <c r="E82" s="41"/>
    </row>
    <row r="83" spans="1:5" ht="15.75" customHeight="1">
      <c r="A83" s="2"/>
      <c r="B83" s="113"/>
      <c r="C83" s="113"/>
      <c r="D83" s="46"/>
      <c r="E83" s="41"/>
    </row>
    <row r="84" spans="1:5" ht="15.75" customHeight="1">
      <c r="A84" s="2"/>
      <c r="B84" s="113"/>
      <c r="C84" s="113"/>
      <c r="D84" s="46"/>
      <c r="E84" s="41"/>
    </row>
    <row r="85" spans="1:5" ht="15.75" customHeight="1">
      <c r="A85" s="2"/>
      <c r="B85" s="113"/>
      <c r="C85" s="113"/>
      <c r="D85" s="46"/>
      <c r="E85" s="41"/>
    </row>
    <row r="86" spans="1:5" ht="15.75" customHeight="1">
      <c r="A86" s="2"/>
      <c r="B86" s="113"/>
      <c r="C86" s="113"/>
      <c r="D86" s="46"/>
      <c r="E86" s="41"/>
    </row>
    <row r="87" spans="1:5" ht="15.75" customHeight="1">
      <c r="A87" s="2"/>
      <c r="B87" s="113"/>
      <c r="C87" s="113"/>
      <c r="D87" s="46"/>
      <c r="E87" s="41"/>
    </row>
    <row r="88" spans="1:5" ht="15.75" customHeight="1">
      <c r="A88" s="2"/>
      <c r="B88" s="113"/>
      <c r="C88" s="113"/>
      <c r="D88" s="46"/>
      <c r="E88" s="41"/>
    </row>
    <row r="89" spans="1:5" ht="15.75" customHeight="1">
      <c r="A89" s="2"/>
      <c r="B89" s="113"/>
      <c r="C89" s="113"/>
      <c r="D89" s="46"/>
      <c r="E89" s="41"/>
    </row>
    <row r="90" spans="1:5" ht="15.75" customHeight="1">
      <c r="A90" s="2"/>
      <c r="B90" s="113"/>
      <c r="C90" s="113"/>
      <c r="D90" s="46"/>
      <c r="E90" s="41"/>
    </row>
    <row r="91" spans="1:5" ht="15.75" customHeight="1">
      <c r="A91" s="2"/>
      <c r="B91" s="113"/>
      <c r="C91" s="113"/>
      <c r="D91" s="46"/>
      <c r="E91" s="41"/>
    </row>
    <row r="92" spans="1:5" ht="15.75" customHeight="1">
      <c r="A92" s="2"/>
      <c r="B92" s="113"/>
      <c r="C92" s="113"/>
      <c r="D92" s="46"/>
      <c r="E92" s="41"/>
    </row>
    <row r="93" spans="1:5" ht="15.75" customHeight="1">
      <c r="A93" s="2"/>
      <c r="B93" s="113"/>
      <c r="C93" s="113"/>
      <c r="D93" s="46"/>
      <c r="E93" s="41"/>
    </row>
    <row r="94" spans="1:5" ht="15.75" customHeight="1">
      <c r="A94" s="2"/>
      <c r="B94" s="113"/>
      <c r="C94" s="113"/>
      <c r="D94" s="46"/>
      <c r="E94" s="41"/>
    </row>
    <row r="95" spans="1:5" ht="15.75" customHeight="1">
      <c r="A95" s="2"/>
      <c r="B95" s="113"/>
      <c r="C95" s="113"/>
      <c r="D95" s="46"/>
      <c r="E95" s="41"/>
    </row>
    <row r="96" spans="1:5" ht="15.75" customHeight="1">
      <c r="A96" s="2"/>
      <c r="B96" s="113"/>
      <c r="C96" s="113"/>
      <c r="D96" s="46"/>
      <c r="E96" s="41"/>
    </row>
    <row r="97" spans="1:5" ht="15.75" customHeight="1">
      <c r="A97" s="2"/>
      <c r="B97" s="113"/>
      <c r="C97" s="113"/>
      <c r="D97" s="46"/>
      <c r="E97" s="41"/>
    </row>
    <row r="98" spans="1:5" ht="15.75" customHeight="1">
      <c r="A98" s="2"/>
      <c r="B98" s="113"/>
      <c r="C98" s="113"/>
      <c r="D98" s="46"/>
      <c r="E98" s="41"/>
    </row>
    <row r="99" spans="1:5" ht="15.75" customHeight="1">
      <c r="A99" s="2"/>
      <c r="B99" s="113"/>
      <c r="C99" s="113"/>
      <c r="D99" s="46"/>
      <c r="E99" s="41"/>
    </row>
    <row r="100" spans="1:5" ht="15.75" customHeight="1">
      <c r="A100" s="2"/>
      <c r="B100" s="113"/>
      <c r="C100" s="113"/>
      <c r="D100" s="46"/>
      <c r="E100" s="41"/>
    </row>
    <row r="101" spans="1:5" ht="15.75" customHeight="1">
      <c r="A101" s="2"/>
      <c r="B101" s="113"/>
      <c r="C101" s="113"/>
      <c r="D101" s="46"/>
      <c r="E101" s="41"/>
    </row>
    <row r="102" spans="1:5" ht="15.75" customHeight="1">
      <c r="A102" s="2"/>
      <c r="B102" s="113"/>
      <c r="C102" s="113"/>
      <c r="D102" s="46"/>
      <c r="E102" s="41"/>
    </row>
    <row r="103" spans="1:5" ht="15.75" customHeight="1">
      <c r="A103" s="2"/>
      <c r="B103" s="113"/>
      <c r="C103" s="113"/>
      <c r="D103" s="46"/>
      <c r="E103" s="41"/>
    </row>
    <row r="104" spans="1:5" ht="15.75" customHeight="1">
      <c r="A104" s="2"/>
      <c r="B104" s="113"/>
      <c r="C104" s="113"/>
      <c r="D104" s="46"/>
      <c r="E104" s="41"/>
    </row>
    <row r="105" spans="1:5" ht="15.75" customHeight="1">
      <c r="A105" s="2"/>
      <c r="B105" s="113"/>
      <c r="C105" s="113"/>
      <c r="D105" s="46"/>
      <c r="E105" s="41"/>
    </row>
    <row r="106" spans="1:5" ht="15.75" customHeight="1">
      <c r="A106" s="2"/>
      <c r="B106" s="113"/>
      <c r="C106" s="113"/>
      <c r="D106" s="46"/>
      <c r="E106" s="41"/>
    </row>
    <row r="107" spans="1:5" ht="15.75" customHeight="1">
      <c r="A107" s="2"/>
      <c r="B107" s="113"/>
      <c r="C107" s="113"/>
      <c r="D107" s="46"/>
      <c r="E107" s="41"/>
    </row>
    <row r="108" spans="1:5" ht="15.75" customHeight="1">
      <c r="A108" s="2"/>
      <c r="B108" s="113"/>
      <c r="C108" s="113"/>
      <c r="D108" s="46"/>
      <c r="E108" s="41"/>
    </row>
    <row r="109" spans="1:5" ht="15.75" customHeight="1">
      <c r="A109" s="2"/>
      <c r="B109" s="113"/>
      <c r="C109" s="113"/>
      <c r="D109" s="46"/>
      <c r="E109" s="41"/>
    </row>
    <row r="110" spans="1:5" ht="15.75" customHeight="1">
      <c r="A110" s="2"/>
      <c r="B110" s="113"/>
      <c r="C110" s="113"/>
      <c r="D110" s="46"/>
      <c r="E110" s="41"/>
    </row>
    <row r="111" spans="1:5" ht="15.75" customHeight="1">
      <c r="A111" s="2"/>
      <c r="B111" s="113"/>
      <c r="C111" s="113"/>
      <c r="D111" s="46"/>
      <c r="E111" s="41"/>
    </row>
    <row r="112" spans="1:5" ht="15.75" customHeight="1">
      <c r="A112" s="2"/>
      <c r="B112" s="113"/>
      <c r="C112" s="113"/>
      <c r="D112" s="46"/>
      <c r="E112" s="41"/>
    </row>
    <row r="113" spans="1:5" ht="15.75" customHeight="1">
      <c r="A113" s="2"/>
      <c r="B113" s="113"/>
      <c r="C113" s="113"/>
      <c r="D113" s="46"/>
      <c r="E113" s="41"/>
    </row>
    <row r="114" spans="1:5" ht="15.75" customHeight="1">
      <c r="A114" s="2"/>
      <c r="B114" s="113"/>
      <c r="C114" s="113"/>
      <c r="D114" s="46"/>
      <c r="E114" s="41"/>
    </row>
    <row r="115" spans="1:5" ht="15.75" customHeight="1">
      <c r="A115" s="2"/>
      <c r="B115" s="113"/>
      <c r="C115" s="113"/>
      <c r="D115" s="46"/>
      <c r="E115" s="41"/>
    </row>
    <row r="116" spans="1:5" ht="15.75" customHeight="1">
      <c r="A116" s="2"/>
      <c r="B116" s="113"/>
      <c r="C116" s="113"/>
      <c r="D116" s="46"/>
      <c r="E116" s="41"/>
    </row>
    <row r="117" spans="1:5" ht="15.75" customHeight="1">
      <c r="A117" s="2"/>
      <c r="B117" s="113"/>
      <c r="C117" s="113"/>
      <c r="D117" s="46"/>
      <c r="E117" s="41"/>
    </row>
    <row r="118" spans="1:5" ht="15.75" customHeight="1">
      <c r="A118" s="2"/>
      <c r="B118" s="113"/>
      <c r="C118" s="113"/>
      <c r="D118" s="46"/>
      <c r="E118" s="41"/>
    </row>
    <row r="119" spans="1:5" ht="15.75" customHeight="1">
      <c r="A119" s="2"/>
      <c r="B119" s="113"/>
      <c r="C119" s="113"/>
      <c r="D119" s="46"/>
      <c r="E119" s="41"/>
    </row>
    <row r="120" spans="1:5" ht="15.75" customHeight="1">
      <c r="A120" s="2"/>
      <c r="B120" s="113"/>
      <c r="C120" s="113"/>
      <c r="D120" s="46"/>
      <c r="E120" s="41"/>
    </row>
    <row r="121" spans="1:5" ht="15.75" customHeight="1">
      <c r="A121" s="2"/>
      <c r="B121" s="113"/>
      <c r="C121" s="113"/>
      <c r="D121" s="46"/>
      <c r="E121" s="41"/>
    </row>
    <row r="122" spans="1:5" ht="15.75" customHeight="1">
      <c r="A122" s="2"/>
      <c r="B122" s="113"/>
      <c r="C122" s="113"/>
      <c r="D122" s="46"/>
      <c r="E122" s="41"/>
    </row>
    <row r="123" spans="1:5" ht="15.75" customHeight="1">
      <c r="A123" s="2"/>
      <c r="B123" s="113"/>
      <c r="C123" s="113"/>
      <c r="D123" s="46"/>
      <c r="E123" s="41"/>
    </row>
    <row r="124" spans="1:5" ht="15.75" customHeight="1">
      <c r="A124" s="2"/>
      <c r="B124" s="113"/>
      <c r="C124" s="113"/>
      <c r="D124" s="46"/>
      <c r="E124" s="41"/>
    </row>
    <row r="125" spans="1:5" ht="15.75" customHeight="1">
      <c r="A125" s="2"/>
      <c r="B125" s="113"/>
      <c r="C125" s="113"/>
      <c r="D125" s="46"/>
      <c r="E125" s="41"/>
    </row>
    <row r="126" spans="1:5" ht="15.75" customHeight="1">
      <c r="A126" s="2"/>
      <c r="B126" s="113"/>
      <c r="C126" s="113"/>
      <c r="D126" s="46"/>
      <c r="E126" s="41"/>
    </row>
    <row r="127" spans="1:5" ht="15.75" customHeight="1">
      <c r="A127" s="2"/>
      <c r="B127" s="113"/>
      <c r="C127" s="113"/>
      <c r="D127" s="46"/>
      <c r="E127" s="41"/>
    </row>
    <row r="128" spans="1:5" ht="15.75" customHeight="1">
      <c r="A128" s="2"/>
      <c r="B128" s="113"/>
      <c r="C128" s="113"/>
      <c r="D128" s="46"/>
      <c r="E128" s="41"/>
    </row>
    <row r="129" spans="1:5" ht="15.75" customHeight="1">
      <c r="A129" s="2"/>
      <c r="B129" s="113"/>
      <c r="C129" s="113"/>
      <c r="D129" s="46"/>
      <c r="E129" s="41"/>
    </row>
    <row r="130" spans="1:5" ht="15.75" customHeight="1">
      <c r="A130" s="2"/>
      <c r="B130" s="113"/>
      <c r="C130" s="113"/>
      <c r="D130" s="46"/>
      <c r="E130" s="41"/>
    </row>
    <row r="131" spans="1:5" ht="15.75" customHeight="1">
      <c r="A131" s="2"/>
      <c r="B131" s="113"/>
      <c r="C131" s="113"/>
      <c r="D131" s="46"/>
      <c r="E131" s="41"/>
    </row>
    <row r="132" spans="1:5" ht="15.75" customHeight="1">
      <c r="A132" s="2"/>
      <c r="B132" s="113"/>
      <c r="C132" s="113"/>
      <c r="D132" s="46"/>
      <c r="E132" s="41"/>
    </row>
    <row r="133" spans="1:5" ht="15.75" customHeight="1">
      <c r="A133" s="2"/>
      <c r="B133" s="113"/>
      <c r="C133" s="113"/>
      <c r="D133" s="46"/>
      <c r="E133" s="41"/>
    </row>
    <row r="134" spans="1:5" ht="15.75" customHeight="1">
      <c r="A134" s="2"/>
      <c r="B134" s="113"/>
      <c r="C134" s="113"/>
      <c r="D134" s="46"/>
      <c r="E134" s="41"/>
    </row>
    <row r="135" spans="1:5" ht="15.75" customHeight="1">
      <c r="A135" s="2"/>
      <c r="B135" s="113"/>
      <c r="C135" s="113"/>
      <c r="D135" s="46"/>
      <c r="E135" s="41"/>
    </row>
    <row r="136" spans="1:5" ht="15.75" customHeight="1">
      <c r="A136" s="2"/>
      <c r="B136" s="113"/>
      <c r="C136" s="113"/>
      <c r="D136" s="46"/>
      <c r="E136" s="41"/>
    </row>
    <row r="137" spans="1:5" ht="15.75" customHeight="1">
      <c r="A137" s="2"/>
      <c r="B137" s="113"/>
      <c r="C137" s="113"/>
      <c r="D137" s="46"/>
      <c r="E137" s="41"/>
    </row>
    <row r="138" spans="1:5" ht="15.75" customHeight="1">
      <c r="A138" s="2"/>
      <c r="B138" s="113"/>
      <c r="C138" s="113"/>
      <c r="D138" s="46"/>
      <c r="E138" s="41"/>
    </row>
    <row r="139" spans="1:5" ht="15.75" customHeight="1">
      <c r="A139" s="2"/>
      <c r="B139" s="113"/>
      <c r="C139" s="113"/>
      <c r="D139" s="46"/>
      <c r="E139" s="41"/>
    </row>
    <row r="140" spans="1:5" ht="15.75" customHeight="1">
      <c r="A140" s="2"/>
      <c r="B140" s="113"/>
      <c r="C140" s="113"/>
      <c r="D140" s="46"/>
      <c r="E140" s="41"/>
    </row>
    <row r="141" spans="1:5" ht="15.75" customHeight="1">
      <c r="A141" s="2"/>
      <c r="B141" s="113"/>
      <c r="C141" s="113"/>
      <c r="D141" s="46"/>
      <c r="E141" s="41"/>
    </row>
    <row r="142" spans="1:5" ht="15.75" customHeight="1">
      <c r="A142" s="2"/>
      <c r="B142" s="113"/>
      <c r="C142" s="113"/>
      <c r="D142" s="46"/>
      <c r="E142" s="41"/>
    </row>
    <row r="143" spans="1:5" ht="15.75" customHeight="1">
      <c r="A143" s="2"/>
      <c r="B143" s="113"/>
      <c r="C143" s="113"/>
      <c r="D143" s="46"/>
      <c r="E143" s="41"/>
    </row>
    <row r="144" spans="1:5" ht="15.75" customHeight="1">
      <c r="A144" s="2"/>
      <c r="B144" s="113"/>
      <c r="C144" s="113"/>
      <c r="D144" s="46"/>
      <c r="E144" s="41"/>
    </row>
    <row r="145" spans="1:5" ht="15.75" customHeight="1">
      <c r="A145" s="2"/>
      <c r="B145" s="113"/>
      <c r="C145" s="113"/>
      <c r="D145" s="46"/>
      <c r="E145" s="41"/>
    </row>
    <row r="146" spans="1:5" ht="15.75" customHeight="1">
      <c r="A146" s="2"/>
      <c r="B146" s="113"/>
      <c r="C146" s="113"/>
      <c r="D146" s="46"/>
      <c r="E146" s="41"/>
    </row>
    <row r="147" spans="1:5" ht="15.75" customHeight="1">
      <c r="A147" s="2"/>
      <c r="B147" s="113"/>
      <c r="C147" s="113"/>
      <c r="D147" s="46"/>
      <c r="E147" s="41"/>
    </row>
    <row r="148" spans="1:5" ht="15.75" customHeight="1">
      <c r="A148" s="2"/>
      <c r="B148" s="113"/>
      <c r="C148" s="113"/>
      <c r="D148" s="46"/>
      <c r="E148" s="41"/>
    </row>
    <row r="149" spans="1:5" ht="15.75" customHeight="1">
      <c r="A149" s="2"/>
      <c r="B149" s="113"/>
      <c r="C149" s="113"/>
      <c r="D149" s="46"/>
      <c r="E149" s="41"/>
    </row>
    <row r="150" spans="1:5" ht="15.75" customHeight="1">
      <c r="A150" s="2"/>
      <c r="B150" s="113"/>
      <c r="C150" s="113"/>
      <c r="D150" s="46"/>
      <c r="E150" s="41"/>
    </row>
    <row r="151" spans="1:5" ht="15.75" customHeight="1">
      <c r="A151" s="2"/>
      <c r="B151" s="113"/>
      <c r="C151" s="113"/>
      <c r="D151" s="46"/>
      <c r="E151" s="41"/>
    </row>
    <row r="152" spans="1:5" ht="15.75" customHeight="1">
      <c r="A152" s="2"/>
      <c r="B152" s="113"/>
      <c r="C152" s="113"/>
      <c r="D152" s="46"/>
      <c r="E152" s="41"/>
    </row>
    <row r="153" spans="1:5" ht="15.75" customHeight="1">
      <c r="A153" s="2"/>
      <c r="B153" s="113"/>
      <c r="C153" s="113"/>
      <c r="D153" s="46"/>
      <c r="E153" s="41"/>
    </row>
    <row r="154" spans="1:5" ht="15.75" customHeight="1">
      <c r="A154" s="2"/>
      <c r="B154" s="113"/>
      <c r="C154" s="113"/>
      <c r="D154" s="46"/>
      <c r="E154" s="41"/>
    </row>
    <row r="155" spans="1:5" ht="15.75" customHeight="1">
      <c r="A155" s="2"/>
      <c r="B155" s="113"/>
      <c r="C155" s="113"/>
      <c r="D155" s="46"/>
      <c r="E155" s="41"/>
    </row>
    <row r="156" spans="1:5" ht="15.75" customHeight="1">
      <c r="A156" s="2"/>
      <c r="B156" s="113"/>
      <c r="C156" s="113"/>
      <c r="D156" s="46"/>
      <c r="E156" s="41"/>
    </row>
    <row r="157" spans="1:5" ht="15.75" customHeight="1">
      <c r="A157" s="2"/>
      <c r="B157" s="113"/>
      <c r="C157" s="113"/>
      <c r="D157" s="46"/>
      <c r="E157" s="41"/>
    </row>
    <row r="158" spans="1:5" ht="15.75" customHeight="1">
      <c r="A158" s="2"/>
      <c r="B158" s="113"/>
      <c r="C158" s="113"/>
      <c r="D158" s="46"/>
      <c r="E158" s="41"/>
    </row>
    <row r="159" spans="1:5" ht="15.75" customHeight="1">
      <c r="A159" s="2"/>
      <c r="B159" s="113"/>
      <c r="C159" s="113"/>
      <c r="D159" s="46"/>
      <c r="E159" s="41"/>
    </row>
    <row r="160" spans="1:5" ht="15.75" customHeight="1">
      <c r="A160" s="2"/>
      <c r="B160" s="113"/>
      <c r="C160" s="113"/>
      <c r="D160" s="46"/>
      <c r="E160" s="41"/>
    </row>
    <row r="161" spans="1:5" ht="15.75" customHeight="1">
      <c r="A161" s="2"/>
      <c r="B161" s="113"/>
      <c r="C161" s="113"/>
      <c r="D161" s="46"/>
      <c r="E161" s="41"/>
    </row>
    <row r="162" spans="1:5" ht="15.75" customHeight="1">
      <c r="A162" s="2"/>
      <c r="B162" s="113"/>
      <c r="C162" s="113"/>
      <c r="D162" s="46"/>
      <c r="E162" s="41"/>
    </row>
    <row r="163" spans="1:5" ht="15.75" customHeight="1">
      <c r="A163" s="2"/>
      <c r="B163" s="113"/>
      <c r="C163" s="113"/>
      <c r="D163" s="46"/>
      <c r="E163" s="41"/>
    </row>
    <row r="164" spans="1:5" ht="15.75" customHeight="1">
      <c r="A164" s="2"/>
      <c r="B164" s="113"/>
      <c r="C164" s="113"/>
      <c r="D164" s="46"/>
      <c r="E164" s="41"/>
    </row>
    <row r="165" spans="1:5" ht="15.75" customHeight="1">
      <c r="A165" s="2"/>
      <c r="B165" s="113"/>
      <c r="C165" s="113"/>
      <c r="D165" s="46"/>
      <c r="E165" s="41"/>
    </row>
    <row r="166" spans="1:5" ht="15.75" customHeight="1">
      <c r="A166" s="2"/>
      <c r="B166" s="113"/>
      <c r="C166" s="113"/>
      <c r="D166" s="46"/>
      <c r="E166" s="41"/>
    </row>
    <row r="167" spans="1:5" ht="15.75" customHeight="1">
      <c r="A167" s="2"/>
      <c r="B167" s="113"/>
      <c r="C167" s="113"/>
      <c r="D167" s="46"/>
      <c r="E167" s="41"/>
    </row>
    <row r="168" spans="1:5" ht="15.75" customHeight="1">
      <c r="A168" s="2"/>
      <c r="B168" s="113"/>
      <c r="C168" s="113"/>
      <c r="D168" s="46"/>
      <c r="E168" s="41"/>
    </row>
    <row r="169" spans="1:5" ht="15.75" customHeight="1">
      <c r="A169" s="2"/>
      <c r="B169" s="113"/>
      <c r="C169" s="113"/>
      <c r="D169" s="46"/>
      <c r="E169" s="41"/>
    </row>
    <row r="170" spans="1:5" ht="15.75" customHeight="1">
      <c r="A170" s="2"/>
      <c r="B170" s="113"/>
      <c r="C170" s="113"/>
      <c r="D170" s="46"/>
      <c r="E170" s="41"/>
    </row>
    <row r="171" spans="1:5" ht="15.75" customHeight="1">
      <c r="A171" s="2"/>
      <c r="B171" s="113"/>
      <c r="C171" s="113"/>
      <c r="D171" s="46"/>
      <c r="E171" s="41"/>
    </row>
    <row r="172" spans="1:5" ht="15.75" customHeight="1">
      <c r="A172" s="2"/>
      <c r="B172" s="113"/>
      <c r="C172" s="113"/>
      <c r="D172" s="46"/>
      <c r="E172" s="41"/>
    </row>
    <row r="173" spans="1:5" ht="15.75" customHeight="1">
      <c r="A173" s="2"/>
      <c r="B173" s="113"/>
      <c r="C173" s="113"/>
      <c r="D173" s="46"/>
      <c r="E173" s="41"/>
    </row>
    <row r="174" spans="1:5" ht="15.75" customHeight="1">
      <c r="A174" s="2"/>
      <c r="B174" s="113"/>
      <c r="C174" s="113"/>
      <c r="D174" s="46"/>
      <c r="E174" s="41"/>
    </row>
    <row r="175" spans="1:5" ht="15.75" customHeight="1">
      <c r="A175" s="2"/>
      <c r="B175" s="113"/>
      <c r="C175" s="113"/>
      <c r="D175" s="46"/>
      <c r="E175" s="41"/>
    </row>
    <row r="176" spans="1:5" ht="15.75" customHeight="1">
      <c r="A176" s="2"/>
      <c r="B176" s="113"/>
      <c r="C176" s="113"/>
      <c r="D176" s="46"/>
      <c r="E176" s="41"/>
    </row>
    <row r="177" spans="1:5" ht="15.75" customHeight="1">
      <c r="A177" s="2"/>
      <c r="B177" s="113"/>
      <c r="C177" s="113"/>
      <c r="D177" s="46"/>
      <c r="E177" s="41"/>
    </row>
    <row r="178" spans="1:5" ht="15.75" customHeight="1">
      <c r="A178" s="2"/>
      <c r="B178" s="113"/>
      <c r="C178" s="113"/>
      <c r="D178" s="46"/>
      <c r="E178" s="41"/>
    </row>
    <row r="179" spans="1:5" ht="15.75" customHeight="1">
      <c r="A179" s="2"/>
      <c r="B179" s="113"/>
      <c r="C179" s="113"/>
      <c r="D179" s="46"/>
      <c r="E179" s="41"/>
    </row>
    <row r="180" spans="1:5" ht="15.75" customHeight="1">
      <c r="A180" s="2"/>
      <c r="B180" s="113"/>
      <c r="C180" s="113"/>
      <c r="D180" s="46"/>
      <c r="E180" s="41"/>
    </row>
    <row r="181" spans="1:5" ht="15.75" customHeight="1">
      <c r="A181" s="2"/>
      <c r="B181" s="113"/>
      <c r="C181" s="113"/>
      <c r="D181" s="46"/>
      <c r="E181" s="41"/>
    </row>
    <row r="182" spans="1:5" ht="15.75" customHeight="1">
      <c r="A182" s="2"/>
      <c r="B182" s="113"/>
      <c r="C182" s="113"/>
      <c r="D182" s="46"/>
      <c r="E182" s="41"/>
    </row>
    <row r="183" spans="1:5" ht="15.75" customHeight="1">
      <c r="A183" s="2"/>
      <c r="B183" s="113"/>
      <c r="C183" s="113"/>
      <c r="D183" s="46"/>
      <c r="E183" s="41"/>
    </row>
    <row r="184" spans="1:5" ht="15.75" customHeight="1">
      <c r="A184" s="2"/>
      <c r="B184" s="113"/>
      <c r="C184" s="113"/>
      <c r="D184" s="46"/>
      <c r="E184" s="41"/>
    </row>
    <row r="185" spans="1:5" ht="15.75" customHeight="1">
      <c r="A185" s="2"/>
      <c r="B185" s="113"/>
      <c r="C185" s="113"/>
      <c r="D185" s="46"/>
      <c r="E185" s="41"/>
    </row>
    <row r="186" spans="1:5" ht="15.75" customHeight="1">
      <c r="A186" s="2"/>
      <c r="B186" s="113"/>
      <c r="C186" s="113"/>
      <c r="D186" s="46"/>
      <c r="E186" s="41"/>
    </row>
    <row r="187" spans="1:5" ht="15.75" customHeight="1">
      <c r="A187" s="2"/>
      <c r="B187" s="113"/>
      <c r="C187" s="113"/>
      <c r="D187" s="46"/>
      <c r="E187" s="41"/>
    </row>
    <row r="188" spans="1:5" ht="15.75" customHeight="1">
      <c r="A188" s="2"/>
      <c r="B188" s="113"/>
      <c r="C188" s="113"/>
      <c r="D188" s="46"/>
      <c r="E188" s="41"/>
    </row>
    <row r="189" spans="1:5" ht="15.75" customHeight="1">
      <c r="A189" s="2"/>
      <c r="B189" s="113"/>
      <c r="C189" s="113"/>
      <c r="D189" s="46"/>
      <c r="E189" s="41"/>
    </row>
    <row r="190" spans="1:5" ht="15.75" customHeight="1">
      <c r="A190" s="2"/>
      <c r="B190" s="113"/>
      <c r="C190" s="113"/>
      <c r="D190" s="46"/>
      <c r="E190" s="41"/>
    </row>
    <row r="191" spans="1:5" ht="15.75" customHeight="1">
      <c r="A191" s="2"/>
      <c r="B191" s="113"/>
      <c r="C191" s="113"/>
      <c r="D191" s="46"/>
      <c r="E191" s="41"/>
    </row>
    <row r="192" spans="1:5" ht="15.75" customHeight="1">
      <c r="A192" s="2"/>
      <c r="B192" s="113"/>
      <c r="C192" s="113"/>
      <c r="D192" s="46"/>
      <c r="E192" s="41"/>
    </row>
    <row r="193" spans="1:5" ht="15.75" customHeight="1">
      <c r="A193" s="2"/>
      <c r="B193" s="113"/>
      <c r="C193" s="113"/>
      <c r="D193" s="46"/>
      <c r="E193" s="41"/>
    </row>
    <row r="194" spans="3:5" ht="15.75" customHeight="1">
      <c r="C194" s="113"/>
      <c r="D194" s="46"/>
      <c r="E194" s="41"/>
    </row>
    <row r="195" spans="4:5" ht="15.75" customHeight="1">
      <c r="D195" s="46"/>
      <c r="E195" s="41"/>
    </row>
    <row r="196" spans="4:5" ht="15.75" customHeight="1">
      <c r="D196" s="46"/>
      <c r="E196" s="41"/>
    </row>
    <row r="197" ht="15.75" customHeight="1">
      <c r="E197" s="41"/>
    </row>
    <row r="198" ht="15.75" customHeight="1">
      <c r="E198" s="41"/>
    </row>
    <row r="199" ht="15.75" customHeight="1">
      <c r="E199" s="41"/>
    </row>
    <row r="200" ht="15.75" customHeight="1">
      <c r="E200" s="41"/>
    </row>
    <row r="201" ht="15.75" customHeight="1">
      <c r="E201" s="41"/>
    </row>
    <row r="202" ht="15.75" customHeight="1">
      <c r="E202" s="41"/>
    </row>
    <row r="203" ht="15.75" customHeight="1">
      <c r="E203" s="41"/>
    </row>
    <row r="204" ht="15.75" customHeight="1">
      <c r="E204" s="41"/>
    </row>
    <row r="205" ht="15.75" customHeight="1">
      <c r="E205" s="41"/>
    </row>
    <row r="206" ht="15.75" customHeight="1">
      <c r="E206" s="41"/>
    </row>
    <row r="207" ht="15.75" customHeight="1">
      <c r="E207" s="41"/>
    </row>
    <row r="208" ht="15.75" customHeight="1">
      <c r="E208" s="41"/>
    </row>
    <row r="209" ht="15.75" customHeight="1">
      <c r="E209" s="41"/>
    </row>
    <row r="210" ht="15.75" customHeight="1">
      <c r="E210" s="41"/>
    </row>
    <row r="211" ht="15.75" customHeight="1">
      <c r="E211" s="41"/>
    </row>
    <row r="212" ht="15.75" customHeight="1">
      <c r="E212" s="41"/>
    </row>
    <row r="213" ht="15.75" customHeight="1">
      <c r="E213" s="41"/>
    </row>
    <row r="214" ht="15.75" customHeight="1">
      <c r="E214" s="41"/>
    </row>
    <row r="215" ht="15.75" customHeight="1">
      <c r="E215" s="41"/>
    </row>
    <row r="216" ht="15.75" customHeight="1">
      <c r="E216" s="41"/>
    </row>
    <row r="217" ht="15.75" customHeight="1">
      <c r="E217" s="41"/>
    </row>
    <row r="218" ht="15.75" customHeight="1">
      <c r="E218" s="41"/>
    </row>
    <row r="219" ht="15.75" customHeight="1">
      <c r="E219" s="41"/>
    </row>
    <row r="220" ht="15.75" customHeight="1">
      <c r="E220" s="41"/>
    </row>
    <row r="221" ht="15.75" customHeight="1">
      <c r="E221" s="41"/>
    </row>
    <row r="222" ht="15.75" customHeight="1">
      <c r="E222" s="41"/>
    </row>
    <row r="223" ht="15.75" customHeight="1">
      <c r="E223" s="41"/>
    </row>
    <row r="224" ht="15.75" customHeight="1">
      <c r="E224" s="41"/>
    </row>
    <row r="225" ht="15.75" customHeight="1">
      <c r="E225" s="41"/>
    </row>
    <row r="226" ht="15.75" customHeight="1">
      <c r="E226" s="41"/>
    </row>
    <row r="227" ht="15.75" customHeight="1">
      <c r="E227" s="41"/>
    </row>
    <row r="228" ht="15.75" customHeight="1">
      <c r="E228" s="41"/>
    </row>
    <row r="229" ht="15.75" customHeight="1">
      <c r="E229" s="41"/>
    </row>
    <row r="230" ht="15.75" customHeight="1">
      <c r="E230" s="41"/>
    </row>
    <row r="231" ht="15.75" customHeight="1">
      <c r="E231" s="41"/>
    </row>
    <row r="232" ht="15.75" customHeight="1">
      <c r="E232" s="41"/>
    </row>
    <row r="233" ht="15.75" customHeight="1">
      <c r="E233" s="41"/>
    </row>
    <row r="234" ht="15.75" customHeight="1">
      <c r="E234" s="41"/>
    </row>
    <row r="235" ht="15.75" customHeight="1">
      <c r="E235" s="41"/>
    </row>
    <row r="236" ht="15.75" customHeight="1">
      <c r="E236" s="41"/>
    </row>
    <row r="237" ht="15.75" customHeight="1">
      <c r="E237" s="41"/>
    </row>
    <row r="238" ht="15.75" customHeight="1">
      <c r="E238" s="41"/>
    </row>
    <row r="239" ht="15.75" customHeight="1">
      <c r="E239" s="41"/>
    </row>
    <row r="240" ht="15.75" customHeight="1">
      <c r="E240" s="41"/>
    </row>
    <row r="241" ht="15.75" customHeight="1">
      <c r="E241" s="41"/>
    </row>
    <row r="242" ht="15.75" customHeight="1">
      <c r="E242" s="41"/>
    </row>
    <row r="243" ht="15.75" customHeight="1">
      <c r="E243" s="41"/>
    </row>
    <row r="244" ht="15.75" customHeight="1">
      <c r="E244" s="41"/>
    </row>
    <row r="245" ht="15.75" customHeight="1">
      <c r="E245" s="41"/>
    </row>
    <row r="246" ht="15.75" customHeight="1">
      <c r="E246" s="41"/>
    </row>
    <row r="247" ht="15.75" customHeight="1">
      <c r="E247" s="41"/>
    </row>
    <row r="248" ht="15.75" customHeight="1">
      <c r="E248" s="41"/>
    </row>
    <row r="249" ht="15.75" customHeight="1">
      <c r="E249" s="41"/>
    </row>
    <row r="250" ht="15.75" customHeight="1">
      <c r="E250" s="41"/>
    </row>
    <row r="251" ht="15.75" customHeight="1">
      <c r="E251" s="41"/>
    </row>
    <row r="252" ht="15.75" customHeight="1">
      <c r="E252" s="41"/>
    </row>
    <row r="253" ht="15.75" customHeight="1">
      <c r="E253" s="41"/>
    </row>
    <row r="254" ht="15.75" customHeight="1">
      <c r="E254" s="41"/>
    </row>
    <row r="255" ht="15.75" customHeight="1">
      <c r="E255" s="41"/>
    </row>
    <row r="256" ht="15.75" customHeight="1">
      <c r="E256" s="41"/>
    </row>
    <row r="257" ht="15.75" customHeight="1">
      <c r="E257" s="41"/>
    </row>
    <row r="258" ht="15.75" customHeight="1">
      <c r="E258" s="41"/>
    </row>
    <row r="259" ht="15.75" customHeight="1">
      <c r="E259" s="41"/>
    </row>
    <row r="260" ht="15.75" customHeight="1">
      <c r="E260" s="41"/>
    </row>
    <row r="261" ht="15.75" customHeight="1">
      <c r="E261" s="41"/>
    </row>
    <row r="262" ht="15.75" customHeight="1">
      <c r="E262" s="41"/>
    </row>
    <row r="263" ht="15.75" customHeight="1">
      <c r="E263" s="41"/>
    </row>
    <row r="264" ht="15.75" customHeight="1">
      <c r="E264" s="41"/>
    </row>
    <row r="265" ht="15.75" customHeight="1">
      <c r="E265" s="41"/>
    </row>
    <row r="266" ht="15.75" customHeight="1">
      <c r="E266" s="41"/>
    </row>
    <row r="267" ht="15.75" customHeight="1">
      <c r="E267" s="41"/>
    </row>
    <row r="268" ht="15.75" customHeight="1">
      <c r="E268" s="41"/>
    </row>
    <row r="269" ht="15.75" customHeight="1">
      <c r="E269" s="41"/>
    </row>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sheetData>
  <sheetProtection/>
  <mergeCells count="10">
    <mergeCell ref="B12:C12"/>
    <mergeCell ref="D17:E17"/>
    <mergeCell ref="D18:E18"/>
    <mergeCell ref="C8:D8"/>
    <mergeCell ref="C1:E1"/>
    <mergeCell ref="C2:D2"/>
    <mergeCell ref="C5:D5"/>
    <mergeCell ref="C6:D6"/>
    <mergeCell ref="B13:C13"/>
    <mergeCell ref="B14:C14"/>
  </mergeCells>
  <printOptions horizontalCentered="1"/>
  <pageMargins left="0.7086614173228347" right="0.6692913385826772" top="0.984251968503937" bottom="1.1811023622047245" header="0.3937007874015748" footer="0.3937007874015748"/>
  <pageSetup fitToHeight="0" horizontalDpi="600" verticalDpi="600" orientation="portrait" paperSize="9" scale="75" r:id="rId1"/>
  <headerFooter alignWithMargins="0">
    <oddHeader>&amp;L&amp;"Arial Narrow,Bold"&amp;10PROJEKTNI BIRO NAGLIĆ
d.o.o.&amp;C&amp;"Arial Narrow,Regular"&amp;10CRPNA STANICA "FODROVEC II"&amp;R&amp;"Times New Roman,Regular"
&amp;"Arial Narrow,Regular"&amp;10BP 19-029/G</oddHeader>
    <oddFooter>&amp;L&amp;"Arial Narrow,Regular"&amp;10Zagreb, travanj 2019. god.&amp;C&amp;"Arial Narrow,Regular"&amp;10 12. TROŠKOVNIK&amp;R&amp;"Arial Narrow,Regular"&amp;10&amp;P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Davidovic</dc:creator>
  <cp:keywords/>
  <dc:description/>
  <cp:lastModifiedBy>Davor Zemljak</cp:lastModifiedBy>
  <cp:lastPrinted>2020-02-11T10:00:01Z</cp:lastPrinted>
  <dcterms:created xsi:type="dcterms:W3CDTF">2008-03-19T14:09:09Z</dcterms:created>
  <dcterms:modified xsi:type="dcterms:W3CDTF">2022-12-30T11:47:52Z</dcterms:modified>
  <cp:category/>
  <cp:version/>
  <cp:contentType/>
  <cp:contentStatus/>
</cp:coreProperties>
</file>