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95" yWindow="32760" windowWidth="9630" windowHeight="12705" tabRatio="698" activeTab="1"/>
  </bookViews>
  <sheets>
    <sheet name="troškovnik-hr" sheetId="1" r:id="rId1"/>
    <sheet name="rekapitulacija" sheetId="2" r:id="rId2"/>
  </sheets>
  <externalReferences>
    <externalReference r:id="rId5"/>
  </externalReferences>
  <definedNames>
    <definedName name="CEH">#REF!</definedName>
    <definedName name="GP_KRK">#REF!</definedName>
    <definedName name="_xlnm.Print_Titles" localSheetId="0">'troškovnik-hr'!$1:$1</definedName>
    <definedName name="OSIJEK_KOTEKS">#REF!</definedName>
    <definedName name="_xlnm.Print_Area" localSheetId="1">'rekapitulacija'!$A$1:$D$20</definedName>
    <definedName name="_xlnm.Print_Area" localSheetId="0">'troškovnik-hr'!$A$1:$F$115</definedName>
    <definedName name="ZAGREB_MONTAŽA">#REF!</definedName>
  </definedNames>
  <calcPr fullCalcOnLoad="1"/>
</workbook>
</file>

<file path=xl/sharedStrings.xml><?xml version="1.0" encoding="utf-8"?>
<sst xmlns="http://schemas.openxmlformats.org/spreadsheetml/2006/main" count="344" uniqueCount="234">
  <si>
    <t>kpl</t>
  </si>
  <si>
    <t>1.1.</t>
  </si>
  <si>
    <t>1.2.</t>
  </si>
  <si>
    <t>1.3.</t>
  </si>
  <si>
    <t>1.4.</t>
  </si>
  <si>
    <t>UKUPNO</t>
  </si>
  <si>
    <t>2.1.</t>
  </si>
  <si>
    <t>3.2.</t>
  </si>
  <si>
    <t>3.3.</t>
  </si>
  <si>
    <t>3.4.</t>
  </si>
  <si>
    <t>3.5.</t>
  </si>
  <si>
    <t>3.6.</t>
  </si>
  <si>
    <t>3.7.</t>
  </si>
  <si>
    <t>3.8.</t>
  </si>
  <si>
    <t>Dobava, montaža i spajanje gibljive plastične cijevi, komplet sa svim spojnim i montažnim priborom, obračunato po dužnom metru:</t>
  </si>
  <si>
    <t>Postavljanje, spajanje i ispitivanje te puštanje u rad sustava telemetrije.</t>
  </si>
  <si>
    <t>Tehnička dokumentacija izvedenog stanja telemetrije i pripadne komunikacijske veze.</t>
  </si>
  <si>
    <t>Tehnička dokumentacija PLC programske opreme u klasičnom obliku u 3 primjerka i elektronskom obliku na CD-u 1 primjerak.</t>
  </si>
  <si>
    <t>Dobava, montaža i spajanje pocinčanih kabelskih polica, komplet sa svim spojnim i montažnim priborom, obračunato po dužnom metru:</t>
  </si>
  <si>
    <t>kabelska polica PK 50 + poklopac</t>
  </si>
  <si>
    <t>kabelska polica PK 100 + poklopac</t>
  </si>
  <si>
    <t>Dobava, montaža i spajanje PNT cijevi, komplet sa svim spojnim i montažnim priborom, obračunato po dužnom metru:</t>
  </si>
  <si>
    <t>PNT cijev Ø16mm</t>
  </si>
  <si>
    <t>PNT cijev Ø20mm</t>
  </si>
  <si>
    <t>Redni broj</t>
  </si>
  <si>
    <t>Opis</t>
  </si>
  <si>
    <t>Jedinica mjere</t>
  </si>
  <si>
    <t>Količina</t>
  </si>
  <si>
    <t>Jedinična cijena</t>
  </si>
  <si>
    <t>Ukupna 
cijena</t>
  </si>
  <si>
    <t>1.</t>
  </si>
  <si>
    <t>kom</t>
  </si>
  <si>
    <t>2.</t>
  </si>
  <si>
    <t>3.</t>
  </si>
  <si>
    <t>4.</t>
  </si>
  <si>
    <t>5.</t>
  </si>
  <si>
    <t>6.</t>
  </si>
  <si>
    <t>5.2.</t>
  </si>
  <si>
    <t>5.3.</t>
  </si>
  <si>
    <t>5.1.</t>
  </si>
  <si>
    <t>4.1.</t>
  </si>
  <si>
    <t>4.2.</t>
  </si>
  <si>
    <t>4.3.</t>
  </si>
  <si>
    <t>4.4.</t>
  </si>
  <si>
    <t>Kaoflex cijev Ø16mm</t>
  </si>
  <si>
    <t>Dobava, montaža i spajanje prelaznih i kutnih pocinčanih kabelskih polica:</t>
  </si>
  <si>
    <t>T komad - 2x100mm - 50mm</t>
  </si>
  <si>
    <t>kutni 90º- 100mm</t>
  </si>
  <si>
    <t>Dobava i montaža nadžbuknih razvodnih kutija, 100x100mm.</t>
  </si>
  <si>
    <t>250V /16A, 2P+E</t>
  </si>
  <si>
    <t>400V /16A, 3P+N+E</t>
  </si>
  <si>
    <t>ZAŠTITA OD MUNJE, UZEMLJENJE I IZJEDNAČENJE POTENCIJALA</t>
  </si>
  <si>
    <t>Dobava i ugradnja pocinčane trake Fe/Zn 25x4mm od hvataljke munje do mjernog spoja i od mjernog spoja do temeljnog uzemljivača.</t>
  </si>
  <si>
    <t>Dobava i montaža vertikalne zaštite (1,5m) gromobranske trake kompletno sa vijcima.</t>
  </si>
  <si>
    <t>Dobava i ugradnja tipskog mjernog spoja komplet sa križnom spojnicom.</t>
  </si>
  <si>
    <t>Dobava i ugradnja tipske obujmice krovne vertikale komplet sa križnom spojnicom.</t>
  </si>
  <si>
    <t>OSTALO</t>
  </si>
  <si>
    <t>Probna ispitivanja i puštanje u rad kompletnog sustava.</t>
  </si>
  <si>
    <t>Izrada projekta izvedenog stanja. Predaja investitoru u papirnatom obliku u 3 primjerka i jedan primjerak na CD-u.</t>
  </si>
  <si>
    <t>1.5.</t>
  </si>
  <si>
    <t>1.6.</t>
  </si>
  <si>
    <t>RAZVODNI ORMAR "RO-CS"</t>
  </si>
  <si>
    <t>ELEKTROINSTALACIJA</t>
  </si>
  <si>
    <t>4.5.</t>
  </si>
  <si>
    <t>4.6.</t>
  </si>
  <si>
    <t>4.4.1.</t>
  </si>
  <si>
    <t>1.1.1.</t>
  </si>
  <si>
    <t>U K U P N O</t>
  </si>
  <si>
    <t>5.4.</t>
  </si>
  <si>
    <t>5.5.</t>
  </si>
  <si>
    <t>5.6.</t>
  </si>
  <si>
    <t>6.1.</t>
  </si>
  <si>
    <t>6.2.</t>
  </si>
  <si>
    <t>6.3.</t>
  </si>
  <si>
    <t>PRIKLJUČAK OD "SKPMO" DO "RO-CS"</t>
  </si>
  <si>
    <t>Isklop rova u zemljištu C kategorije sa zatrpavanjem nakon polaganja cijevi i kabela:</t>
  </si>
  <si>
    <t>kabelski rov 0,4x0,8m</t>
  </si>
  <si>
    <t>m</t>
  </si>
  <si>
    <t>Dobava i polaganje plastičnih štitnika kabela sa prekrivanjem 10%.</t>
  </si>
  <si>
    <t>Dobava i polaganje plastične trake upozorenja (PAZI ELEKTROENERGETSKI KABEL).</t>
  </si>
  <si>
    <t>3.1.</t>
  </si>
  <si>
    <t>Dobava, polaganje i spajanje trake Fe/Zn 25x4mm u već iskopan rov.</t>
  </si>
  <si>
    <t>Elektronički uređaj za detekciju vode u objektu, 230V, 50Hz, 2 relejna izlaza (beznaponski kontakti), kompletno sa sondama.</t>
  </si>
  <si>
    <t>Programiranje univerzalnog procesnog displeja sa postavljanjem parametara prema uputama Investitora.</t>
  </si>
  <si>
    <t>Ispitivanje funkcije pripadne lokalne automatike periferne postaje, ispitivanje funkcije automatskog rada na nivou objekta i puštanje u funkciju.</t>
  </si>
  <si>
    <t>4.4.2.</t>
  </si>
  <si>
    <t xml:space="preserve">ELEKTRO OPREMA </t>
  </si>
  <si>
    <t>2.1.1.</t>
  </si>
  <si>
    <t>2.1.2.</t>
  </si>
  <si>
    <t>2.1.3.</t>
  </si>
  <si>
    <t>2.1.4.</t>
  </si>
  <si>
    <t>2.1.5.</t>
  </si>
  <si>
    <t>2.1.7.</t>
  </si>
  <si>
    <t>2.1.8.</t>
  </si>
  <si>
    <t>2.1.9.</t>
  </si>
  <si>
    <t>2.1.11.</t>
  </si>
  <si>
    <t>2.1.12.</t>
  </si>
  <si>
    <t>2.1.13.</t>
  </si>
  <si>
    <t>2.1.14.</t>
  </si>
  <si>
    <t>2.1.15.</t>
  </si>
  <si>
    <t>2.1.16.</t>
  </si>
  <si>
    <t>2.1.17.</t>
  </si>
  <si>
    <t>2.1.19.</t>
  </si>
  <si>
    <t>2.1.22.</t>
  </si>
  <si>
    <t>2.1.26.</t>
  </si>
  <si>
    <t>2.1.27.</t>
  </si>
  <si>
    <t>2.1.29.</t>
  </si>
  <si>
    <t>2.1.30.</t>
  </si>
  <si>
    <t>2.1.35.</t>
  </si>
  <si>
    <t>2.1.36.</t>
  </si>
  <si>
    <t>2.1.37.</t>
  </si>
  <si>
    <t>2.1.38.</t>
  </si>
  <si>
    <t>2.1.40.</t>
  </si>
  <si>
    <t>3.1.1.</t>
  </si>
  <si>
    <t>3.1.2.</t>
  </si>
  <si>
    <t>3.2.1.</t>
  </si>
  <si>
    <t>3.2.2.</t>
  </si>
  <si>
    <t>3.3.1.</t>
  </si>
  <si>
    <t>3.4.1.</t>
  </si>
  <si>
    <t>3.9.</t>
  </si>
  <si>
    <t>3.10.</t>
  </si>
  <si>
    <t>3.11.</t>
  </si>
  <si>
    <t>3.12.</t>
  </si>
  <si>
    <t>3.13.</t>
  </si>
  <si>
    <t>3.15.</t>
  </si>
  <si>
    <t>3.16.</t>
  </si>
  <si>
    <t>4.5.1.</t>
  </si>
  <si>
    <t>5.7.</t>
  </si>
  <si>
    <t>5.8.</t>
  </si>
  <si>
    <t>5.9.</t>
  </si>
  <si>
    <t>kutni 90º- 50mm</t>
  </si>
  <si>
    <t>REKAPITULACIJA</t>
  </si>
  <si>
    <t>Prenaponska zaštita napojnog dijela univerzalnog procesnog displeja (L i N), 275VAC, 20kA.</t>
  </si>
  <si>
    <t>Prenaponska zaštita signalnog dijela univerzalnog procesnog displeja, 34,8VDC, 10kA.</t>
  </si>
  <si>
    <t>Sabirnice, stezaljke, uvodnice, natpisne pločice, spojni vodovi, te ostali sitni spojni i montažni materijal.</t>
  </si>
  <si>
    <t>Proširenje  postojeće programske opreme u dispečerskom centru Investitora za prihvat, prikaz i automatsko vođenje objekta crpne stanice, te njegovo uklapanje u postojeći sustav. Izrada kompletne aplikativne programske opreme uključujući izradu komunikacije čovjek-sustav, sve za SCADA. Osnovna komunikacijska veza putem GSM/GPRS komunikacijske veze. Stavka uključuje kompletnu dobavu, postavljanje i instaliranje programske opreme, ispitivanje i puštanje u funkciju.</t>
  </si>
  <si>
    <t>3.2.3.</t>
  </si>
  <si>
    <t>3.3.2.</t>
  </si>
  <si>
    <t>Dobava, montaža i spajanje tipkala za daljinski isklop napajanja Jpr10</t>
  </si>
  <si>
    <t>Četveropolna niskonaponska sklopka za ručno prebacivanje izvora napajanja (mreža-0-agregat), nazivne struje 100A, sa mehanizmom za međublokiranje, bravicama i jednom zakretnom ručicom.</t>
  </si>
  <si>
    <t>Katodni odvodnik prenapona  tip 1+2, 275V, 25kA sa kontaktom za dojavu prorade.</t>
  </si>
  <si>
    <t>Strujni mjerni transformator prijenosnog omjera 50 /5A.</t>
  </si>
  <si>
    <t>Četveropolna strujna diferencijalna sklopka, FID 40/0,3A.</t>
  </si>
  <si>
    <t>Automatski osigurač 1B6.</t>
  </si>
  <si>
    <t>Automatski osigurač 1C6.</t>
  </si>
  <si>
    <t>Automatski osigurač 1B10.</t>
  </si>
  <si>
    <t>Automatski osigurač 1C10.</t>
  </si>
  <si>
    <t>Automatski osigurač 1C16.</t>
  </si>
  <si>
    <t>Automatski osigurač 3C16.</t>
  </si>
  <si>
    <t>Mikrosklopka za vrata ormara, 230V, 10A, 1NO+1NC.</t>
  </si>
  <si>
    <t>Svjetiljka za ormar, 11W sa šuko utičnicom 230V, 16A, te magnetnim pričvršćivanjem.</t>
  </si>
  <si>
    <t>Regulator vlage 50-100%, 230V, 10A.</t>
  </si>
  <si>
    <t>Grijač ormara, 230V, 60W.</t>
  </si>
  <si>
    <t>Rešetka sa filterom za montažu na vrata ormara, dimenzija 204x204mm.</t>
  </si>
  <si>
    <t>Tipkalo gljiva 230V/10A, 1NO.</t>
  </si>
  <si>
    <t>Stabilizirani napajač 230V/24VDC, 4A, sa strujnim i naponskim ograničavačem, sa pripadnim kabelima i spojnim materijalom.</t>
  </si>
  <si>
    <t>Otpornik 1,4kΩ, 2W.</t>
  </si>
  <si>
    <t>Držač dokumentacije A4, samoljepljivi.</t>
  </si>
  <si>
    <t>NAPOMENA:</t>
  </si>
  <si>
    <t>Sve cijene su iskazane bez PDV-a!</t>
  </si>
  <si>
    <t>Izrada upravljačkog programa za programabilni logički kontroler (PLC) koji je promatran kao periferna postaja NUS-a, s programskom opremom za prikupljanje podataka, izdavanje komandi, te predaju podataka nadređenom komandnom centru, kao i prijem daljinskih komandi iz komandnog centra, uključujući sve algoritme automatskog rada crpne stanice CS "Fodrovec II". Algoritam rada napraviti prema uputama Investitora. Osnovna komunikacijska veza putem GSM/GPRS komunikacijske veze.</t>
  </si>
  <si>
    <r>
      <t>Dobava i izvedba premoštenja prirubnica na cjevovodima kabelom H07V-K 16mm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>, sa ugrađenim kabelskim stopicama prosječne dužine 0,3m.</t>
    </r>
  </si>
  <si>
    <t>Automatski osigurač 1C2 DC</t>
  </si>
  <si>
    <t>Automatski osigurač 1C4 DC</t>
  </si>
  <si>
    <t>Univerzalni procesni displej za prihvat analognog signala 4-20mA i jednim strujnim izlazom 4-20mA, 230VAC, 50Hz, IP65.</t>
  </si>
  <si>
    <t>Automatski osigurač 1D40</t>
  </si>
  <si>
    <t>Bazna jedinica PLC-a, napajanje 24V DC, kapacitet 20 digitalnih ulaza, 12 digitalnih izlaza, priključci: 1 x RS232 / RS485, 1 x Ethernet / IP, 1 x RS232</t>
  </si>
  <si>
    <t>Modul digitalnih ulaza za programibilni logički kontroler (PLC), 16 ulaza, 24VDC</t>
  </si>
  <si>
    <t>Modul analognih ulaza za programabilni logički kontroler ( PLC ), 4 analognih strujnih ulaza (4-20mA).</t>
  </si>
  <si>
    <t>GPRS komunikacijski modem s TCP/IP stackom, napajanje 24V DC, priključak RS232, 900-1800MHz, s antenom kružnog zračenja i odgovarajućim kabelom, držačem i podnožjem. 
SIM karticu osigurava naručitelj</t>
  </si>
  <si>
    <t>Programiranje transmitera mjerača protoka sa postavljanjem parametara prema uputama Investitora.</t>
  </si>
  <si>
    <t>Industrijska utičnica za ugradnju na zid, 400V, 125A, 3P+N+PE, IP67.</t>
  </si>
  <si>
    <t>4.7.</t>
  </si>
  <si>
    <t>Automatski osigurač 3C40</t>
  </si>
  <si>
    <t>Grebenasta sklopka 0-1, tropolna, 40A</t>
  </si>
  <si>
    <t>Četveropolna strujna diferencijalna sklopka, FID 40/0,03A.</t>
  </si>
  <si>
    <t>Tropolni niskonaponski kompaktni prekidač snage, nazivne struje 100A, prekidne moći 25kA, sa isklopnim okidačem 230VAC.</t>
  </si>
  <si>
    <r>
      <t xml:space="preserve">NAPOMENA:
</t>
    </r>
    <r>
      <rPr>
        <sz val="12"/>
        <rFont val="Arial Narrow"/>
        <family val="2"/>
      </rPr>
      <t>Cijena za svaku poziciju ove specifikacije treba obuhvatiti dobavu, dopremu, skladištenje i čuvanje, montažu, spajanje i podešavanje rada opreme (uključujući programiranje i parametriranje) do potpune tehničke  i funkcionalne gotovosti, uključujući sav potrebni instalacijski i pomoćni materijal te drugi pomoćni i montažni materijal kao što su razni vijci, matice, tipli, odstojne obujmice, nadžbukne razvodne kutije, uvodnice, elektrode, izolacijska traka, lem itd. 
U cijenu se mora uključiti izrada utora i njihovo zatvaranje (ako se rade nakon žbukanja) u zidovima od opeke. Prije davanja ponude treba obavezno pročitati tehnički opis i pregledati sve nacrte, te uzeti u obzir, eventualne, najnovije propise za pojedine vrste instalacija.</t>
    </r>
  </si>
  <si>
    <t xml:space="preserve">Dobava i polaganje u PVC cijev Ø110mm kabel tip NYY-J 5G16RM od SKPMO do RO-CS, kompletno sa spajanjem. </t>
  </si>
  <si>
    <t>Dobava i polaganje plastičnih PVC cijevi Ø110mm u već iskopani rov na dubini 0,8 m za ulaz kabela u objekt.</t>
  </si>
  <si>
    <t>Ugradnja ulazno-izlaznog modula hidrostanice, specificiranog građevinskim projektom, u RO-CS.</t>
  </si>
  <si>
    <t>Ispitivanje kompletne elektroinstalacije i instalacije zaštite od munje, mjerenje otpora uzemljenja, izdavanje ispitnih protokola i garancijskih listova, predočenje certifikata o kvaliteti ugrađene opreme.</t>
  </si>
  <si>
    <t>6.4.</t>
  </si>
  <si>
    <t>6.5.</t>
  </si>
  <si>
    <t>6.6.</t>
  </si>
  <si>
    <t>6.7.</t>
  </si>
  <si>
    <t>6.10.</t>
  </si>
  <si>
    <t>6.11.</t>
  </si>
  <si>
    <r>
      <t>Dobava i polaganje, djelomično  na već postavljene kabelske police, a djelomično u PNT cijev Ø16mm, kabela tip NHXH FE180/E90 2x1,5mm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za tipkalo u nuždi Jpr10. Prosječne duljine voda 12m, kompletno sa spajanjem.</t>
    </r>
  </si>
  <si>
    <r>
      <t>Dobava i polaganje u PNT cijev Ø16mm kabela tip H05V-K 1,5mm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za spajanje konduktivnih sondi. Prosječne duljine voda 1m, kompletno sa spajanjem.</t>
    </r>
  </si>
  <si>
    <t>Dobava i polaganje, djelomično  na već postavljene kabelske police, a djelomično u PNT cijev Ø16mm, kabela tip  NYY-J 3G1,5RE za napajanje rasvjetnog tijela, upravljanje rasvjetom. Prosječne duljine voda 8m, kompletno sa spajanjem.</t>
  </si>
  <si>
    <t>Dobava i polaganje, djelomično  na već postavljene kabelske police, a djelomično u gibljivu plastičnu cijev Ø16mm, kabela tip  NYY-J 3G1,5RE za napajanje mjerača protoka. Prosječne duljine voda 15m, kompletno sa spajanjem.</t>
  </si>
  <si>
    <r>
      <t>Dobava i polaganje djelomično  na već postavljene kabelske police, a djelomično u PNT cijev Ø16mm kabela tip LiYCY-TP 4x2x1mm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 za mjerač protoka. Prosječne duljine voda 15m, kompletno sa spajanjem.</t>
    </r>
  </si>
  <si>
    <t>Akumulatorska suha baterija, 12V, 26Ah.</t>
  </si>
  <si>
    <t>Dobava, montaža i spajanje nadgradne vodotijesne LED svjetiljke 38W/4490lm, IP66, kompletno s izvorom svjetla i predspojnim napravama</t>
  </si>
  <si>
    <t>Dobava, montaža i spajanje vanjske zidne LED svjetiljke, min. 1650lm, IP65, kompletno s izvorom svjetla i predspojnim napravama.</t>
  </si>
  <si>
    <t>Dobava, montaža i spajanje protupanične LED svjetiljke, IP65, autonomije rada 1h, kompletno s izvorom svjetla i predspojnim napravama.</t>
  </si>
  <si>
    <t>Dobava, montaža i spajanje nadžbukne sklopke:</t>
  </si>
  <si>
    <t>Dobava, montaža i spajanje nadžbukne utičnice sa poklopcem:</t>
  </si>
  <si>
    <t>250V, 10A, IP44, isklopna</t>
  </si>
  <si>
    <r>
      <t>Dobava i polaganje djelomično  na već postavljene kabelske police, a djelomično u PNT cijev Ø16mm kabela tip LiYCY-TP 2x2x1mm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 za sondu tlaka. Prosječne duljine voda 14m, kompletno sa spajanjem.</t>
    </r>
  </si>
  <si>
    <r>
      <t>Dobava i polaganje djelomično  na već postavljene kabelske police, a djelomično u gibljivu plastičnu cijev Ø16mm kabela tip YSLY-JZ 3x1,5mm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za napajanje vibracijske vilice i konduktivnih sondi. Prosječne duljine voda 12m, kompletno sa spajanjem.</t>
    </r>
  </si>
  <si>
    <t>Dobava i polaganje na već postavljene kabelske police, kabela tip  NYY-J 5G10RM za napajanje ormara crpki. Prosječne duljine voda 5m, kompletno sa spajanjem.</t>
  </si>
  <si>
    <t>PNT cijev Ø32mm</t>
  </si>
  <si>
    <t>Dobava i polaganje, djelomično  na već postavljene kabelske police, a djelomično u PNT cijev Ø20mm, kabela tip  NYY-J 5G2,5RE za napajanje trofaznih utičnica. Prosječne duljine voda 8m, kompletno sa spajanjem.</t>
  </si>
  <si>
    <t>Dobava i polaganje, djelomično  na već postavljene kabelske police, a djelomično u PNT cijev Ø32mm, kabela tip NYY-J 5G16RM za agregatsku utičnicu. Prosječne duljine voda 8m, kompletno sa spajanjem.</t>
  </si>
  <si>
    <t>Dobava i polaganje, djelomično  na već postavljene kabelske police, a djelomično u PNT cijev Ø16mm, kabela tip NYY-J 3G2,5RE za napajanje utičnice grijalice i utičnica opće namjene. Prosječne duljine voda 9m, kompletno sa spajanjem.</t>
  </si>
  <si>
    <t xml:space="preserve">Dobava i polaganje u rov u zemlji (i dijelom na kabelsku policu u objektu) kabela tip NYY-J 3G2,5 od RO-CS do motora kliznih vrata, kompletno sa spajanjem. </t>
  </si>
  <si>
    <t>Minijaturni relej s četiri preklopna kontakta i upravljačkim naponom 230V, 50Hz, In=6A, sa zaštitnim RC članom i podnožjem.</t>
  </si>
  <si>
    <t>Traka Fe/Zn 25x4mm, položena u temelj ograde, komplet sa zavarivanjem za armaturu i izradom izvoda za spoj na ogradu.</t>
  </si>
  <si>
    <t xml:space="preserve">Dobava i ugradnja aluminijske žice promjera 8mm po krovu građevine na pripadajuće nosače, kompletno sa nosačima. </t>
  </si>
  <si>
    <t>Dobava i montaža po zidu (na 0,3m od gotovog poda)  trake Fe/Zn 25x3mm za izjednačenje potencijala  kompletno sa nosačima i spojem na metalne mase u strojarnici, kućišta crpki, cjevovode, odvodne rešetke i ostale metalne mase.</t>
  </si>
  <si>
    <t>Traka Fe/Zn 40x4mm, položena u temelju crpne stanice, komplet sa zavarivanjem za armaturu i izradom izvoda za spoj na metalne mase.</t>
  </si>
  <si>
    <t>2.1.6.</t>
  </si>
  <si>
    <t>2.1.18.</t>
  </si>
  <si>
    <t>2.1.20.</t>
  </si>
  <si>
    <t>2.1.21.</t>
  </si>
  <si>
    <t>2.1.23.</t>
  </si>
  <si>
    <t>2.1.24.</t>
  </si>
  <si>
    <t>2.1.25.</t>
  </si>
  <si>
    <t>2.1.28.</t>
  </si>
  <si>
    <t>2.1.31.</t>
  </si>
  <si>
    <t>2.1.32.</t>
  </si>
  <si>
    <t>2.1.33.</t>
  </si>
  <si>
    <t>2.1.34.</t>
  </si>
  <si>
    <t>Multifunkcionalni mjerni uređaj za mjerenje električnih veličina mreže (struja, napon, snaga i energija) za ugradnju na vrata ormara, dimenzija 96x96mm, sa komunikacijskim modulom za spajanje na PLC</t>
  </si>
  <si>
    <t>Komunikacijski modul za izmjenu podataka između PLC-a i hidrobloka specificiranog u građevinskom projektu.</t>
  </si>
  <si>
    <t xml:space="preserve">Prijenosno računalo za spajanje na SCADA sustav prilikom terenskog obilasna crpne stanice. Stavka uključuje dobavu prijenosnog računala sljedećih specifikacija:                                                                                          Procesor: minimalno frekvencije 3,2 GHz sa minimalno 8 jezgri               Radna memorija: minimalno 16 GB DD4                                                     Disk: minimalno 1 TB SSD                                                                                   Zaslon: minimalno 15"                                                                                               Tipkovnica sa hrvatskim grafemima                                                                     Operativni sustav:  Microsoft Windows 10/11                                                                                               Oprema prijenosnog računala mora sadržavati fizičku licencu za seriju PLC-a S7-1200 i Basic HMI panele SIMATIC STEP 7 Basic V18, floating license Basic Panels </t>
  </si>
  <si>
    <r>
      <t>Dobava i izrada razvodnog ormara</t>
    </r>
    <r>
      <rPr>
        <b/>
        <sz val="12"/>
        <rFont val="Arial Narrow"/>
        <family val="2"/>
      </rPr>
      <t xml:space="preserve"> "RO-CS" </t>
    </r>
    <r>
      <rPr>
        <sz val="12"/>
        <rFont val="Arial Narrow"/>
        <family val="2"/>
      </rPr>
      <t>kao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>samostojeći razvodni ormar dimenzija (ŠxVxD) 800x2000x300mm, sa podnožjem visine 100mm, s dvije bočne stranice, te kompletnim spojnim i montažnim priborom, kompletno opremljen, lakiran i shemiran, sa ugrađenom sljedećom opremom:</t>
    </r>
  </si>
  <si>
    <t>2.1.10.</t>
  </si>
  <si>
    <t>2.1.39.</t>
  </si>
  <si>
    <t>6.8</t>
  </si>
  <si>
    <t>6.9</t>
  </si>
  <si>
    <t>6.12.</t>
  </si>
</sst>
</file>

<file path=xl/styles.xml><?xml version="1.0" encoding="utf-8"?>
<styleSheet xmlns="http://schemas.openxmlformats.org/spreadsheetml/2006/main">
  <numFmts count="7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&quot;kn&quot;\ * #,##0_-;\-&quot;kn&quot;\ * #,##0_-;_-&quot;kn&quot;\ * &quot;-&quot;_-;_-@_-"/>
    <numFmt numFmtId="175" formatCode="_-&quot;kn&quot;\ * #,##0.00_-;\-&quot;kn&quot;\ * #,##0.00_-;_-&quot;kn&quot;\ * &quot;-&quot;??_-;_-@_-"/>
    <numFmt numFmtId="176" formatCode="_-* #,##0.00_-;\-* #,##0.00_-;_-* \-??_-;_-@_-"/>
    <numFmt numFmtId="177" formatCode="&quot;kn&quot;\ #,##0;\-&quot;kn&quot;\ #,##0"/>
    <numFmt numFmtId="178" formatCode="&quot;kn&quot;\ #,##0;[Red]\-&quot;kn&quot;\ #,##0"/>
    <numFmt numFmtId="179" formatCode="&quot;kn&quot;\ #,##0.00;\-&quot;kn&quot;\ #,##0.00"/>
    <numFmt numFmtId="180" formatCode="&quot;kn&quot;\ #,##0.00;[Red]\-&quot;kn&quot;\ #,##0.00"/>
    <numFmt numFmtId="181" formatCode="&quot;Ł&quot;#,##0;\-&quot;Ł&quot;#,##0"/>
    <numFmt numFmtId="182" formatCode="&quot;Ł&quot;#,##0;[Red]\-&quot;Ł&quot;#,##0"/>
    <numFmt numFmtId="183" formatCode="&quot;Ł&quot;#,##0.00;\-&quot;Ł&quot;#,##0.00"/>
    <numFmt numFmtId="184" formatCode="&quot;Ł&quot;#,##0.00;[Red]\-&quot;Ł&quot;#,##0.00"/>
    <numFmt numFmtId="185" formatCode="_-&quot;Ł&quot;* #,##0_-;\-&quot;Ł&quot;* #,##0_-;_-&quot;Ł&quot;* &quot;-&quot;_-;_-@_-"/>
    <numFmt numFmtId="186" formatCode="_-&quot;Ł&quot;* #,##0.00_-;\-&quot;Ł&quot;* #,##0.00_-;_-&quot;Ł&quot;* &quot;-&quot;??_-;_-@_-"/>
    <numFmt numFmtId="187" formatCode="yyyy/mm/dd"/>
    <numFmt numFmtId="188" formatCode="yyyy/mm/dd\ hh:mm"/>
    <numFmt numFmtId="189" formatCode="0.0"/>
    <numFmt numFmtId="190" formatCode="_-* #,##0.0_-;\-* #,##0.0_-;_-* &quot;-&quot;??_-;_-@_-"/>
    <numFmt numFmtId="191" formatCode="_-* #,##0_-;\-* #,##0_-;_-* &quot;-&quot;??_-;_-@_-"/>
    <numFmt numFmtId="192" formatCode="0.00_ ;\-0.00\ "/>
    <numFmt numFmtId="193" formatCode="0.0_ ;\-0.0\ "/>
    <numFmt numFmtId="194" formatCode="0_ ;\-0\ "/>
    <numFmt numFmtId="195" formatCode="0.000"/>
    <numFmt numFmtId="196" formatCode="0.0000"/>
    <numFmt numFmtId="197" formatCode="#,##0.000"/>
    <numFmt numFmtId="198" formatCode="#,##0.0000"/>
    <numFmt numFmtId="199" formatCode="#,##0.00_ ;\-#,##0.00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m/d"/>
    <numFmt numFmtId="205" formatCode="dd/mm/yy"/>
    <numFmt numFmtId="206" formatCode="00000"/>
    <numFmt numFmtId="207" formatCode="00000\-0000"/>
    <numFmt numFmtId="208" formatCode="#,##0\ &quot;$&quot;;\-#,##0\ &quot;$&quot;"/>
    <numFmt numFmtId="209" formatCode="#,##0\ &quot;$&quot;;[Red]\-#,##0\ &quot;$&quot;"/>
    <numFmt numFmtId="210" formatCode="#,##0.00\ &quot;$&quot;;\-#,##0.00\ &quot;$&quot;"/>
    <numFmt numFmtId="211" formatCode="#,##0.00\ &quot;$&quot;;[Red]\-#,##0.00\ &quot;$&quot;"/>
    <numFmt numFmtId="212" formatCode="_-* #,##0\ &quot;$&quot;_-;\-* #,##0\ &quot;$&quot;_-;_-* &quot;-&quot;\ &quot;$&quot;_-;_-@_-"/>
    <numFmt numFmtId="213" formatCode="_-* #,##0\ _$_-;\-* #,##0\ _$_-;_-* &quot;-&quot;\ _$_-;_-@_-"/>
    <numFmt numFmtId="214" formatCode="_-* #,##0.00\ &quot;$&quot;_-;\-* #,##0.00\ &quot;$&quot;_-;_-* &quot;-&quot;??\ &quot;$&quot;_-;_-@_-"/>
    <numFmt numFmtId="215" formatCode="_-* #,##0.00\ _$_-;\-* #,##0.00\ _$_-;_-* &quot;-&quot;??\ _$_-;_-@_-"/>
    <numFmt numFmtId="216" formatCode="#,##0.00\ _k_n"/>
    <numFmt numFmtId="217" formatCode="\ \ @"/>
    <numFmt numFmtId="218" formatCode="#,##0.00_-;\-#,##0.00_-;&quot;&quot;"/>
    <numFmt numFmtId="219" formatCode="#,##0.00_-;\-#,##0.00_-;0.00_-"/>
    <numFmt numFmtId="220" formatCode="#,##0.00;\-#,##0.00;&quot;&quot;"/>
    <numFmt numFmtId="221" formatCode="&quot;Da&quot;;&quot;Da&quot;;&quot;Ne&quot;"/>
    <numFmt numFmtId="222" formatCode="&quot;Istina&quot;;&quot;Istina&quot;;&quot;Laž&quot;"/>
    <numFmt numFmtId="223" formatCode="&quot;Uključeno&quot;;&quot;Uključeno&quot;;&quot;Isključeno&quot;"/>
    <numFmt numFmtId="224" formatCode="[$-41A]d\.\ mmmm\ yyyy"/>
    <numFmt numFmtId="225" formatCode="#,##0.00\ &quot;kn&quot;"/>
    <numFmt numFmtId="226" formatCode="#,##0.0"/>
    <numFmt numFmtId="227" formatCode="[$¥€-2]\ #,##0.00_);[Red]\([$€-2]\ #,##0.00\)"/>
  </numFmts>
  <fonts count="57">
    <font>
      <sz val="11"/>
      <name val="Arial CE"/>
      <family val="0"/>
    </font>
    <font>
      <b/>
      <sz val="11"/>
      <name val="Arial CE"/>
      <family val="0"/>
    </font>
    <font>
      <i/>
      <sz val="11"/>
      <name val="Arial CE"/>
      <family val="0"/>
    </font>
    <font>
      <b/>
      <i/>
      <sz val="11"/>
      <name val="Arial CE"/>
      <family val="0"/>
    </font>
    <font>
      <u val="single"/>
      <sz val="11"/>
      <color indexed="36"/>
      <name val="Arial CE"/>
      <family val="0"/>
    </font>
    <font>
      <u val="single"/>
      <sz val="11"/>
      <color indexed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i/>
      <sz val="11"/>
      <name val="Times New Roman"/>
      <family val="1"/>
    </font>
    <font>
      <sz val="12"/>
      <name val="Helv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vertAlign val="superscript"/>
      <sz val="12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49" fontId="0" fillId="0" borderId="0">
      <alignment horizontal="justify" vertical="justify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2" fontId="12" fillId="0" borderId="0">
      <alignment horizontal="right"/>
      <protection/>
    </xf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2" fontId="12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2" fillId="31" borderId="8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6" fontId="7" fillId="32" borderId="10">
      <alignment vertical="center"/>
      <protection/>
    </xf>
    <xf numFmtId="0" fontId="56" fillId="33" borderId="3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49" fontId="0" fillId="0" borderId="0" xfId="0" applyAlignment="1">
      <alignment horizontal="justify" vertical="justify" wrapText="1"/>
    </xf>
    <xf numFmtId="49" fontId="8" fillId="0" borderId="0" xfId="0" applyFont="1" applyFill="1" applyBorder="1" applyAlignment="1" applyProtection="1">
      <alignment horizontal="center" vertical="top" wrapText="1"/>
      <protection/>
    </xf>
    <xf numFmtId="49" fontId="8" fillId="0" borderId="0" xfId="0" applyFont="1" applyFill="1" applyBorder="1" applyAlignment="1" applyProtection="1">
      <alignment horizontal="justify" vertical="justify" wrapText="1"/>
      <protection/>
    </xf>
    <xf numFmtId="0" fontId="8" fillId="0" borderId="0" xfId="0" applyNumberFormat="1" applyFont="1" applyFill="1" applyBorder="1" applyAlignment="1" applyProtection="1">
      <alignment horizontal="justify" vertical="top" wrapText="1"/>
      <protection/>
    </xf>
    <xf numFmtId="49" fontId="8" fillId="0" borderId="0" xfId="0" applyFont="1" applyFill="1" applyBorder="1" applyAlignment="1" applyProtection="1">
      <alignment horizontal="center" vertical="top"/>
      <protection/>
    </xf>
    <xf numFmtId="2" fontId="8" fillId="0" borderId="0" xfId="0" applyNumberFormat="1" applyFont="1" applyFill="1" applyBorder="1" applyAlignment="1" applyProtection="1">
      <alignment horizontal="justify" vertical="justify" wrapText="1"/>
      <protection/>
    </xf>
    <xf numFmtId="0" fontId="10" fillId="0" borderId="0" xfId="60" applyNumberFormat="1" applyFont="1" applyAlignment="1">
      <alignment horizontal="justify" vertical="top" wrapText="1"/>
      <protection/>
    </xf>
    <xf numFmtId="1" fontId="10" fillId="0" borderId="0" xfId="60" applyNumberFormat="1" applyFont="1" applyAlignment="1">
      <alignment horizontal="left" vertical="top"/>
      <protection/>
    </xf>
    <xf numFmtId="0" fontId="13" fillId="0" borderId="0" xfId="60" applyFont="1">
      <alignment/>
      <protection/>
    </xf>
    <xf numFmtId="2" fontId="10" fillId="0" borderId="0" xfId="60" applyNumberFormat="1" applyFont="1" applyAlignment="1">
      <alignment vertical="top"/>
      <protection/>
    </xf>
    <xf numFmtId="2" fontId="8" fillId="0" borderId="0" xfId="0" applyNumberFormat="1" applyFont="1" applyFill="1" applyBorder="1" applyAlignment="1" applyProtection="1">
      <alignment horizontal="right" vertical="top" shrinkToFit="1"/>
      <protection/>
    </xf>
    <xf numFmtId="1" fontId="9" fillId="0" borderId="0" xfId="60" applyNumberFormat="1" applyFont="1" applyAlignment="1">
      <alignment horizontal="left" vertical="center"/>
      <protection/>
    </xf>
    <xf numFmtId="0" fontId="9" fillId="0" borderId="0" xfId="60" applyNumberFormat="1" applyFont="1" applyAlignment="1">
      <alignment horizontal="justify" vertical="center" wrapText="1"/>
      <protection/>
    </xf>
    <xf numFmtId="2" fontId="10" fillId="0" borderId="0" xfId="52" applyFont="1" applyAlignment="1">
      <alignment horizontal="right" vertical="top" wrapText="1"/>
      <protection/>
    </xf>
    <xf numFmtId="44" fontId="10" fillId="0" borderId="0" xfId="60" applyNumberFormat="1" applyFont="1" applyAlignment="1">
      <alignment vertical="top"/>
      <protection/>
    </xf>
    <xf numFmtId="0" fontId="10" fillId="0" borderId="0" xfId="60" applyFont="1">
      <alignment/>
      <protection/>
    </xf>
    <xf numFmtId="49" fontId="14" fillId="0" borderId="0" xfId="0" applyNumberFormat="1" applyFont="1" applyFill="1" applyBorder="1" applyAlignment="1" applyProtection="1">
      <alignment horizontal="center" vertical="top" wrapText="1"/>
      <protection/>
    </xf>
    <xf numFmtId="0" fontId="15" fillId="0" borderId="0" xfId="0" applyNumberFormat="1" applyFont="1" applyFill="1" applyBorder="1" applyAlignment="1" applyProtection="1">
      <alignment horizontal="justify" vertical="top" wrapText="1"/>
      <protection/>
    </xf>
    <xf numFmtId="0" fontId="14" fillId="0" borderId="0" xfId="0" applyNumberFormat="1" applyFont="1" applyFill="1" applyBorder="1" applyAlignment="1" applyProtection="1">
      <alignment horizontal="justify" vertical="top" wrapText="1"/>
      <protection/>
    </xf>
    <xf numFmtId="2" fontId="14" fillId="0" borderId="0" xfId="53" applyNumberFormat="1" applyFont="1" applyBorder="1" applyAlignment="1">
      <alignment horizontal="left" vertical="top" wrapText="1"/>
      <protection/>
    </xf>
    <xf numFmtId="2" fontId="14" fillId="0" borderId="0" xfId="52" applyFont="1" applyAlignment="1">
      <alignment horizontal="right" vertical="justify" wrapText="1"/>
      <protection/>
    </xf>
    <xf numFmtId="0" fontId="16" fillId="0" borderId="0" xfId="60" applyFont="1" applyFill="1" applyBorder="1" applyProtection="1">
      <alignment/>
      <protection/>
    </xf>
    <xf numFmtId="49" fontId="14" fillId="0" borderId="0" xfId="0" applyFont="1" applyFill="1" applyBorder="1" applyAlignment="1" applyProtection="1">
      <alignment horizontal="center" vertical="top" wrapText="1"/>
      <protection/>
    </xf>
    <xf numFmtId="0" fontId="14" fillId="0" borderId="0" xfId="53" applyNumberFormat="1" applyFont="1" applyBorder="1" applyAlignment="1">
      <alignment horizontal="left" vertical="top" wrapText="1"/>
      <protection/>
    </xf>
    <xf numFmtId="0" fontId="14" fillId="0" borderId="0" xfId="53" applyNumberFormat="1" applyFont="1" applyBorder="1" applyAlignment="1">
      <alignment horizontal="center" vertical="top" wrapText="1"/>
      <protection/>
    </xf>
    <xf numFmtId="2" fontId="14" fillId="0" borderId="0" xfId="53" applyNumberFormat="1" applyFont="1" applyBorder="1" applyAlignment="1">
      <alignment horizontal="right" vertical="top" wrapText="1"/>
      <protection/>
    </xf>
    <xf numFmtId="49" fontId="10" fillId="0" borderId="0" xfId="0" applyFont="1" applyFill="1" applyBorder="1" applyAlignment="1" applyProtection="1">
      <alignment horizontal="justify" vertical="justify" wrapText="1"/>
      <protection/>
    </xf>
    <xf numFmtId="49" fontId="17" fillId="0" borderId="0" xfId="0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justify" vertical="top" wrapText="1"/>
      <protection/>
    </xf>
    <xf numFmtId="49" fontId="17" fillId="0" borderId="0" xfId="0" applyFont="1" applyFill="1" applyBorder="1" applyAlignment="1" applyProtection="1">
      <alignment horizontal="center" vertical="top" wrapText="1"/>
      <protection/>
    </xf>
    <xf numFmtId="2" fontId="17" fillId="0" borderId="0" xfId="0" applyNumberFormat="1" applyFont="1" applyFill="1" applyBorder="1" applyAlignment="1" applyProtection="1">
      <alignment horizontal="right" vertical="top" shrinkToFit="1"/>
      <protection/>
    </xf>
    <xf numFmtId="49" fontId="17" fillId="0" borderId="0" xfId="0" applyFont="1" applyFill="1" applyBorder="1" applyAlignment="1" applyProtection="1">
      <alignment horizontal="justify" vertical="justify" wrapText="1"/>
      <protection/>
    </xf>
    <xf numFmtId="2" fontId="17" fillId="0" borderId="0" xfId="0" applyNumberFormat="1" applyFont="1" applyFill="1" applyBorder="1" applyAlignment="1" applyProtection="1">
      <alignment horizontal="justify" vertical="justify" wrapText="1"/>
      <protection/>
    </xf>
    <xf numFmtId="2" fontId="13" fillId="0" borderId="0" xfId="60" applyNumberFormat="1" applyFont="1">
      <alignment/>
      <protection/>
    </xf>
    <xf numFmtId="0" fontId="17" fillId="0" borderId="0" xfId="60" applyFont="1" applyFill="1" applyBorder="1" applyProtection="1">
      <alignment/>
      <protection/>
    </xf>
    <xf numFmtId="0" fontId="10" fillId="0" borderId="0" xfId="60" applyFont="1" applyFill="1" applyBorder="1" applyProtection="1">
      <alignment/>
      <protection/>
    </xf>
    <xf numFmtId="2" fontId="17" fillId="0" borderId="0" xfId="0" applyNumberFormat="1" applyFont="1" applyFill="1" applyBorder="1" applyAlignment="1" applyProtection="1">
      <alignment horizontal="center" vertical="top" wrapText="1"/>
      <protection/>
    </xf>
    <xf numFmtId="2" fontId="9" fillId="0" borderId="0" xfId="52" applyFont="1" applyAlignment="1">
      <alignment horizontal="right" vertical="center" wrapText="1"/>
      <protection/>
    </xf>
    <xf numFmtId="44" fontId="9" fillId="0" borderId="0" xfId="60" applyNumberFormat="1" applyFont="1" applyAlignment="1">
      <alignment vertical="center"/>
      <protection/>
    </xf>
    <xf numFmtId="0" fontId="9" fillId="0" borderId="0" xfId="60" applyFont="1" applyAlignment="1">
      <alignment vertical="center"/>
      <protection/>
    </xf>
    <xf numFmtId="49" fontId="10" fillId="0" borderId="0" xfId="0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justify" vertical="top" wrapText="1"/>
      <protection/>
    </xf>
    <xf numFmtId="49" fontId="10" fillId="0" borderId="0" xfId="0" applyFont="1" applyFill="1" applyBorder="1" applyAlignment="1" applyProtection="1">
      <alignment horizontal="right" vertical="top" wrapText="1"/>
      <protection/>
    </xf>
    <xf numFmtId="2" fontId="10" fillId="0" borderId="0" xfId="0" applyNumberFormat="1" applyFont="1" applyFill="1" applyBorder="1" applyAlignment="1" applyProtection="1">
      <alignment horizontal="right" vertical="top" shrinkToFit="1"/>
      <protection/>
    </xf>
    <xf numFmtId="2" fontId="10" fillId="0" borderId="0" xfId="0" applyNumberFormat="1" applyFont="1" applyFill="1" applyBorder="1" applyAlignment="1" applyProtection="1">
      <alignment horizontal="justify" vertical="justify" wrapText="1"/>
      <protection/>
    </xf>
    <xf numFmtId="49" fontId="17" fillId="0" borderId="0" xfId="0" applyFont="1" applyFill="1" applyBorder="1" applyAlignment="1" applyProtection="1">
      <alignment horizontal="right" vertical="top" wrapText="1"/>
      <protection/>
    </xf>
    <xf numFmtId="2" fontId="18" fillId="0" borderId="0" xfId="0" applyNumberFormat="1" applyFont="1" applyFill="1" applyBorder="1" applyAlignment="1" applyProtection="1">
      <alignment horizontal="right" vertical="top" shrinkToFit="1"/>
      <protection/>
    </xf>
    <xf numFmtId="1" fontId="10" fillId="0" borderId="0" xfId="52" applyNumberFormat="1" applyFont="1" applyAlignment="1">
      <alignment horizontal="right" vertical="top" wrapText="1"/>
      <protection/>
    </xf>
    <xf numFmtId="1" fontId="10" fillId="0" borderId="0" xfId="0" applyNumberFormat="1" applyFont="1" applyFill="1" applyBorder="1" applyAlignment="1" applyProtection="1">
      <alignment horizontal="center" vertical="top" shrinkToFit="1"/>
      <protection/>
    </xf>
    <xf numFmtId="1" fontId="17" fillId="0" borderId="0" xfId="0" applyNumberFormat="1" applyFont="1" applyFill="1" applyBorder="1" applyAlignment="1" applyProtection="1">
      <alignment horizontal="center" vertical="top" shrinkToFi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53" applyNumberFormat="1" applyFont="1" applyBorder="1" applyAlignment="1">
      <alignment vertical="top" wrapText="1"/>
      <protection/>
    </xf>
    <xf numFmtId="0" fontId="16" fillId="0" borderId="0" xfId="53" applyNumberFormat="1" applyFont="1" applyBorder="1" applyAlignment="1">
      <alignment vertical="top" wrapText="1"/>
      <protection/>
    </xf>
    <xf numFmtId="49" fontId="19" fillId="34" borderId="11" xfId="0" applyFont="1" applyFill="1" applyBorder="1" applyAlignment="1" applyProtection="1">
      <alignment horizontal="center" vertical="center" wrapText="1"/>
      <protection/>
    </xf>
    <xf numFmtId="0" fontId="19" fillId="34" borderId="11" xfId="0" applyNumberFormat="1" applyFont="1" applyFill="1" applyBorder="1" applyAlignment="1" applyProtection="1">
      <alignment horizontal="center" vertical="center" wrapText="1"/>
      <protection/>
    </xf>
    <xf numFmtId="49" fontId="19" fillId="34" borderId="11" xfId="0" applyFont="1" applyFill="1" applyBorder="1" applyAlignment="1" applyProtection="1">
      <alignment horizontal="center" vertical="top" wrapText="1"/>
      <protection/>
    </xf>
    <xf numFmtId="1" fontId="19" fillId="34" borderId="11" xfId="0" applyNumberFormat="1" applyFont="1" applyFill="1" applyBorder="1" applyAlignment="1" applyProtection="1">
      <alignment horizontal="center" vertical="top" wrapText="1"/>
      <protection/>
    </xf>
    <xf numFmtId="2" fontId="19" fillId="34" borderId="11" xfId="0" applyNumberFormat="1" applyFont="1" applyFill="1" applyBorder="1" applyAlignment="1" applyProtection="1">
      <alignment horizontal="center" vertical="top" wrapText="1"/>
      <protection/>
    </xf>
    <xf numFmtId="0" fontId="20" fillId="0" borderId="0" xfId="59" applyFont="1">
      <alignment/>
      <protection/>
    </xf>
    <xf numFmtId="0" fontId="10" fillId="0" borderId="0" xfId="60" applyFont="1" applyFill="1">
      <alignment/>
      <protection/>
    </xf>
    <xf numFmtId="4" fontId="14" fillId="0" borderId="0" xfId="0" applyNumberFormat="1" applyFont="1" applyFill="1" applyBorder="1" applyAlignment="1" applyProtection="1">
      <alignment horizontal="right" vertical="top" wrapText="1"/>
      <protection/>
    </xf>
    <xf numFmtId="4" fontId="14" fillId="0" borderId="0" xfId="53" applyNumberFormat="1" applyFont="1" applyBorder="1" applyAlignment="1">
      <alignment horizontal="right" vertical="top" wrapText="1"/>
      <protection/>
    </xf>
    <xf numFmtId="0" fontId="21" fillId="0" borderId="12" xfId="60" applyNumberFormat="1" applyFont="1" applyBorder="1" applyAlignment="1">
      <alignment horizontal="justify" vertical="center" wrapText="1"/>
      <protection/>
    </xf>
    <xf numFmtId="2" fontId="21" fillId="0" borderId="12" xfId="52" applyFont="1" applyBorder="1" applyAlignment="1">
      <alignment horizontal="right" vertical="center" wrapText="1"/>
      <protection/>
    </xf>
    <xf numFmtId="1" fontId="21" fillId="0" borderId="12" xfId="52" applyNumberFormat="1" applyFont="1" applyBorder="1" applyAlignment="1">
      <alignment horizontal="right" vertical="center" wrapText="1"/>
      <protection/>
    </xf>
    <xf numFmtId="4" fontId="21" fillId="0" borderId="12" xfId="60" applyNumberFormat="1" applyFont="1" applyFill="1" applyBorder="1" applyAlignment="1" applyProtection="1">
      <alignment horizontal="right" vertical="top"/>
      <protection locked="0"/>
    </xf>
    <xf numFmtId="0" fontId="20" fillId="0" borderId="12" xfId="60" applyNumberFormat="1" applyFont="1" applyBorder="1" applyAlignment="1">
      <alignment horizontal="justify" vertical="top" wrapText="1"/>
      <protection/>
    </xf>
    <xf numFmtId="2" fontId="20" fillId="0" borderId="12" xfId="52" applyFont="1" applyBorder="1" applyAlignment="1">
      <alignment horizontal="right" vertical="top" wrapText="1"/>
      <protection/>
    </xf>
    <xf numFmtId="1" fontId="20" fillId="0" borderId="12" xfId="52" applyNumberFormat="1" applyFont="1" applyBorder="1" applyAlignment="1">
      <alignment horizontal="right" vertical="top" wrapText="1"/>
      <protection/>
    </xf>
    <xf numFmtId="4" fontId="20" fillId="0" borderId="12" xfId="60" applyNumberFormat="1" applyFont="1" applyFill="1" applyBorder="1" applyAlignment="1" applyProtection="1">
      <alignment horizontal="right" vertical="top"/>
      <protection locked="0"/>
    </xf>
    <xf numFmtId="1" fontId="20" fillId="0" borderId="12" xfId="59" applyNumberFormat="1" applyFont="1" applyBorder="1" applyAlignment="1">
      <alignment horizontal="left" vertical="top"/>
      <protection/>
    </xf>
    <xf numFmtId="0" fontId="21" fillId="0" borderId="12" xfId="59" applyFont="1" applyBorder="1" applyAlignment="1">
      <alignment horizontal="left" vertical="center" wrapText="1"/>
      <protection/>
    </xf>
    <xf numFmtId="4" fontId="21" fillId="0" borderId="12" xfId="59" applyNumberFormat="1" applyFont="1" applyBorder="1" applyAlignment="1">
      <alignment vertical="center"/>
      <protection/>
    </xf>
    <xf numFmtId="1" fontId="20" fillId="0" borderId="12" xfId="60" applyNumberFormat="1" applyFont="1" applyBorder="1" applyAlignment="1">
      <alignment horizontal="left" vertical="top"/>
      <protection/>
    </xf>
    <xf numFmtId="0" fontId="21" fillId="0" borderId="12" xfId="60" applyNumberFormat="1" applyFont="1" applyBorder="1" applyAlignment="1">
      <alignment horizontal="left" vertical="center" wrapText="1"/>
      <protection/>
    </xf>
    <xf numFmtId="1" fontId="21" fillId="0" borderId="12" xfId="60" applyNumberFormat="1" applyFont="1" applyBorder="1" applyAlignment="1">
      <alignment horizontal="left" vertical="center"/>
      <protection/>
    </xf>
    <xf numFmtId="1" fontId="20" fillId="0" borderId="12" xfId="60" applyNumberFormat="1" applyFont="1" applyBorder="1" applyAlignment="1">
      <alignment horizontal="right" vertical="top" wrapText="1"/>
      <protection/>
    </xf>
    <xf numFmtId="49" fontId="20" fillId="0" borderId="12" xfId="0" applyFont="1" applyBorder="1" applyAlignment="1">
      <alignment horizontal="justify" vertical="center" wrapText="1"/>
    </xf>
    <xf numFmtId="1" fontId="20" fillId="0" borderId="12" xfId="60" applyNumberFormat="1" applyFont="1" applyFill="1" applyBorder="1" applyAlignment="1">
      <alignment horizontal="left" vertical="top"/>
      <protection/>
    </xf>
    <xf numFmtId="0" fontId="20" fillId="0" borderId="12" xfId="60" applyNumberFormat="1" applyFont="1" applyFill="1" applyBorder="1" applyAlignment="1">
      <alignment horizontal="justify" vertical="top" wrapText="1"/>
      <protection/>
    </xf>
    <xf numFmtId="2" fontId="20" fillId="0" borderId="12" xfId="52" applyFont="1" applyFill="1" applyBorder="1" applyAlignment="1">
      <alignment horizontal="right" vertical="top" wrapText="1"/>
      <protection/>
    </xf>
    <xf numFmtId="1" fontId="20" fillId="0" borderId="12" xfId="60" applyNumberFormat="1" applyFont="1" applyFill="1" applyBorder="1" applyAlignment="1">
      <alignment horizontal="right" vertical="top" wrapText="1"/>
      <protection/>
    </xf>
    <xf numFmtId="0" fontId="20" fillId="0" borderId="12" xfId="59" applyFont="1" applyBorder="1" applyAlignment="1">
      <alignment horizontal="justify" vertical="top" wrapText="1"/>
      <protection/>
    </xf>
    <xf numFmtId="49" fontId="20" fillId="0" borderId="12" xfId="60" applyNumberFormat="1" applyFont="1" applyBorder="1" applyAlignment="1" applyProtection="1">
      <alignment horizontal="left" vertical="top"/>
      <protection/>
    </xf>
    <xf numFmtId="0" fontId="20" fillId="0" borderId="12" xfId="60" applyFont="1" applyBorder="1" applyAlignment="1">
      <alignment horizontal="justify" vertical="top"/>
      <protection/>
    </xf>
    <xf numFmtId="0" fontId="20" fillId="0" borderId="12" xfId="60" applyFont="1" applyFill="1" applyBorder="1" applyAlignment="1" applyProtection="1">
      <alignment horizontal="right"/>
      <protection/>
    </xf>
    <xf numFmtId="1" fontId="20" fillId="0" borderId="12" xfId="60" applyNumberFormat="1" applyFont="1" applyFill="1" applyBorder="1" applyAlignment="1" applyProtection="1">
      <alignment horizontal="right"/>
      <protection/>
    </xf>
    <xf numFmtId="49" fontId="20" fillId="0" borderId="12" xfId="60" applyNumberFormat="1" applyFont="1" applyBorder="1" applyAlignment="1" applyProtection="1">
      <alignment wrapText="1"/>
      <protection locked="0"/>
    </xf>
    <xf numFmtId="0" fontId="20" fillId="0" borderId="12" xfId="60" applyNumberFormat="1" applyFont="1" applyBorder="1" applyAlignment="1" applyProtection="1">
      <alignment horizontal="justify" vertical="top" wrapText="1"/>
      <protection/>
    </xf>
    <xf numFmtId="0" fontId="20" fillId="0" borderId="12" xfId="60" applyNumberFormat="1" applyFont="1" applyBorder="1" applyAlignment="1" applyProtection="1">
      <alignment horizontal="right" vertical="top" wrapText="1"/>
      <protection/>
    </xf>
    <xf numFmtId="1" fontId="20" fillId="0" borderId="12" xfId="60" applyNumberFormat="1" applyFont="1" applyBorder="1" applyAlignment="1" applyProtection="1">
      <alignment horizontal="right" vertical="top" wrapText="1"/>
      <protection/>
    </xf>
    <xf numFmtId="0" fontId="20" fillId="0" borderId="12" xfId="60" applyFont="1" applyBorder="1" applyAlignment="1" applyProtection="1">
      <alignment horizontal="left" vertical="top" wrapText="1"/>
      <protection/>
    </xf>
    <xf numFmtId="0" fontId="20" fillId="0" borderId="12" xfId="60" applyFont="1" applyBorder="1" applyAlignment="1" applyProtection="1">
      <alignment horizontal="right" vertical="top" wrapText="1"/>
      <protection/>
    </xf>
    <xf numFmtId="1" fontId="20" fillId="0" borderId="13" xfId="60" applyNumberFormat="1" applyFont="1" applyBorder="1" applyAlignment="1">
      <alignment horizontal="left" vertical="top"/>
      <protection/>
    </xf>
    <xf numFmtId="0" fontId="20" fillId="0" borderId="13" xfId="60" applyNumberFormat="1" applyFont="1" applyBorder="1" applyAlignment="1">
      <alignment horizontal="justify" vertical="top" wrapText="1"/>
      <protection/>
    </xf>
    <xf numFmtId="2" fontId="20" fillId="0" borderId="13" xfId="52" applyFont="1" applyBorder="1" applyAlignment="1">
      <alignment horizontal="right" vertical="top" wrapText="1"/>
      <protection/>
    </xf>
    <xf numFmtId="1" fontId="20" fillId="0" borderId="13" xfId="52" applyNumberFormat="1" applyFont="1" applyBorder="1" applyAlignment="1">
      <alignment horizontal="right" vertical="top" wrapText="1"/>
      <protection/>
    </xf>
    <xf numFmtId="4" fontId="20" fillId="0" borderId="13" xfId="60" applyNumberFormat="1" applyFont="1" applyFill="1" applyBorder="1" applyAlignment="1" applyProtection="1">
      <alignment horizontal="right" vertical="top"/>
      <protection locked="0"/>
    </xf>
    <xf numFmtId="1" fontId="10" fillId="0" borderId="0" xfId="60" applyNumberFormat="1" applyFont="1" applyBorder="1" applyAlignment="1">
      <alignment horizontal="left" vertical="top"/>
      <protection/>
    </xf>
    <xf numFmtId="0" fontId="10" fillId="0" borderId="0" xfId="60" applyNumberFormat="1" applyFont="1" applyBorder="1" applyAlignment="1">
      <alignment horizontal="justify" vertical="top" wrapText="1"/>
      <protection/>
    </xf>
    <xf numFmtId="2" fontId="10" fillId="0" borderId="0" xfId="52" applyFont="1" applyBorder="1" applyAlignment="1">
      <alignment horizontal="right" vertical="top" wrapText="1"/>
      <protection/>
    </xf>
    <xf numFmtId="1" fontId="10" fillId="0" borderId="0" xfId="52" applyNumberFormat="1" applyFont="1" applyBorder="1" applyAlignment="1">
      <alignment horizontal="right" vertical="top" wrapText="1"/>
      <protection/>
    </xf>
    <xf numFmtId="2" fontId="10" fillId="0" borderId="0" xfId="60" applyNumberFormat="1" applyFont="1" applyBorder="1" applyAlignment="1">
      <alignment vertical="top"/>
      <protection/>
    </xf>
    <xf numFmtId="0" fontId="20" fillId="35" borderId="12" xfId="60" applyNumberFormat="1" applyFont="1" applyFill="1" applyBorder="1" applyAlignment="1">
      <alignment horizontal="justify" vertical="top" wrapText="1"/>
      <protection/>
    </xf>
    <xf numFmtId="2" fontId="20" fillId="35" borderId="12" xfId="52" applyFont="1" applyFill="1" applyBorder="1" applyAlignment="1">
      <alignment horizontal="right" vertical="top" wrapText="1"/>
      <protection/>
    </xf>
    <xf numFmtId="1" fontId="20" fillId="35" borderId="12" xfId="52" applyNumberFormat="1" applyFont="1" applyFill="1" applyBorder="1" applyAlignment="1">
      <alignment horizontal="right" vertical="top" wrapText="1"/>
      <protection/>
    </xf>
    <xf numFmtId="4" fontId="20" fillId="0" borderId="12" xfId="60" applyNumberFormat="1" applyFont="1" applyFill="1" applyBorder="1" applyAlignment="1" applyProtection="1">
      <alignment horizontal="right"/>
      <protection locked="0"/>
    </xf>
    <xf numFmtId="4" fontId="19" fillId="34" borderId="11" xfId="0" applyNumberFormat="1" applyFont="1" applyFill="1" applyBorder="1" applyAlignment="1" applyProtection="1">
      <alignment horizontal="center" vertical="top" wrapText="1"/>
      <protection locked="0"/>
    </xf>
    <xf numFmtId="4" fontId="20" fillId="0" borderId="12" xfId="59" applyNumberFormat="1" applyFont="1" applyBorder="1" applyAlignment="1" applyProtection="1">
      <alignment vertical="top"/>
      <protection locked="0"/>
    </xf>
    <xf numFmtId="4" fontId="20" fillId="0" borderId="12" xfId="60" applyNumberFormat="1" applyFont="1" applyBorder="1" applyAlignment="1" applyProtection="1">
      <alignment vertical="top"/>
      <protection locked="0"/>
    </xf>
    <xf numFmtId="4" fontId="21" fillId="0" borderId="12" xfId="60" applyNumberFormat="1" applyFont="1" applyBorder="1" applyAlignment="1" applyProtection="1">
      <alignment vertical="center"/>
      <protection locked="0"/>
    </xf>
    <xf numFmtId="4" fontId="20" fillId="0" borderId="12" xfId="52" applyNumberFormat="1" applyFont="1" applyBorder="1" applyAlignment="1" applyProtection="1">
      <alignment horizontal="right" vertical="top" wrapText="1"/>
      <protection locked="0"/>
    </xf>
    <xf numFmtId="4" fontId="20" fillId="35" borderId="12" xfId="60" applyNumberFormat="1" applyFont="1" applyFill="1" applyBorder="1" applyAlignment="1" applyProtection="1">
      <alignment vertical="top"/>
      <protection locked="0"/>
    </xf>
    <xf numFmtId="4" fontId="10" fillId="0" borderId="0" xfId="60" applyNumberFormat="1" applyFont="1" applyBorder="1" applyAlignment="1" applyProtection="1">
      <alignment vertical="top"/>
      <protection locked="0"/>
    </xf>
    <xf numFmtId="4" fontId="10" fillId="0" borderId="0" xfId="60" applyNumberFormat="1" applyFont="1" applyAlignment="1" applyProtection="1">
      <alignment vertical="top"/>
      <protection locked="0"/>
    </xf>
    <xf numFmtId="4" fontId="10" fillId="0" borderId="0" xfId="0" applyNumberFormat="1" applyFont="1" applyFill="1" applyBorder="1" applyAlignment="1" applyProtection="1">
      <alignment horizontal="right" vertical="top" shrinkToFit="1"/>
      <protection locked="0"/>
    </xf>
    <xf numFmtId="4" fontId="17" fillId="0" borderId="0" xfId="0" applyNumberFormat="1" applyFont="1" applyFill="1" applyBorder="1" applyAlignment="1" applyProtection="1">
      <alignment horizontal="right" vertical="top" shrinkToFit="1"/>
      <protection locked="0"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mar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_Sheet1" xfId="52"/>
    <cellStyle name="Normal_stranica troškovnika" xfId="53"/>
    <cellStyle name="Obično_Cijevni dio1" xfId="54"/>
    <cellStyle name="Percent" xfId="55"/>
    <cellStyle name="Povezana ćelija" xfId="56"/>
    <cellStyle name="Followed Hyperlink" xfId="57"/>
    <cellStyle name="Provjera ćelije" xfId="58"/>
    <cellStyle name="Stil 1" xfId="59"/>
    <cellStyle name="Style 1" xfId="60"/>
    <cellStyle name="Tekst objašnjenja" xfId="61"/>
    <cellStyle name="Tekst upozorenja" xfId="62"/>
    <cellStyle name="Ukupni zbroj" xfId="63"/>
    <cellStyle name="Ukupno" xfId="64"/>
    <cellStyle name="Unos" xfId="65"/>
    <cellStyle name="Currency" xfId="66"/>
    <cellStyle name="Currency [0]" xfId="67"/>
    <cellStyle name="Comma" xfId="68"/>
    <cellStyle name="Comma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80.164\troskovnici\Documents%20and%20Settings\dvukelja\My%20Documents\Excel%20documents\Novi%20krov%20sprem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V242"/>
  <sheetViews>
    <sheetView view="pageBreakPreview" zoomScale="85" zoomScaleNormal="75" zoomScaleSheetLayoutView="85" zoomScalePageLayoutView="0" workbookViewId="0" topLeftCell="A1">
      <pane ySplit="1" topLeftCell="A2" activePane="bottomLeft" state="frozen"/>
      <selection pane="topLeft" activeCell="B7" sqref="B7"/>
      <selection pane="bottomLeft" activeCell="C8" sqref="C8"/>
    </sheetView>
  </sheetViews>
  <sheetFormatPr defaultColWidth="8.796875" defaultRowHeight="14.25"/>
  <cols>
    <col min="1" max="1" width="6.8984375" style="27" customWidth="1"/>
    <col min="2" max="2" width="56" style="28" customWidth="1"/>
    <col min="3" max="3" width="9.19921875" style="45" customWidth="1"/>
    <col min="4" max="4" width="10.3984375" style="49" customWidth="1"/>
    <col min="5" max="5" width="11.59765625" style="116" customWidth="1"/>
    <col min="6" max="6" width="10.69921875" style="30" customWidth="1"/>
    <col min="7" max="7" width="9" style="31" customWidth="1"/>
    <col min="8" max="8" width="9.3984375" style="32" customWidth="1"/>
    <col min="9" max="16384" width="9" style="31" customWidth="1"/>
  </cols>
  <sheetData>
    <row r="1" spans="1:8" s="29" customFormat="1" ht="25.5">
      <c r="A1" s="53" t="s">
        <v>24</v>
      </c>
      <c r="B1" s="54" t="s">
        <v>25</v>
      </c>
      <c r="C1" s="55" t="s">
        <v>26</v>
      </c>
      <c r="D1" s="56" t="s">
        <v>27</v>
      </c>
      <c r="E1" s="107" t="s">
        <v>28</v>
      </c>
      <c r="F1" s="57" t="s">
        <v>29</v>
      </c>
      <c r="H1" s="36"/>
    </row>
    <row r="2" spans="1:6" s="58" customFormat="1" ht="198.75" customHeight="1">
      <c r="A2" s="70"/>
      <c r="B2" s="71" t="s">
        <v>177</v>
      </c>
      <c r="C2" s="67"/>
      <c r="D2" s="68"/>
      <c r="E2" s="108"/>
      <c r="F2" s="72"/>
    </row>
    <row r="3" spans="1:6" s="15" customFormat="1" ht="19.5" customHeight="1">
      <c r="A3" s="73"/>
      <c r="B3" s="74"/>
      <c r="C3" s="67"/>
      <c r="D3" s="68"/>
      <c r="E3" s="109"/>
      <c r="F3" s="65"/>
    </row>
    <row r="4" spans="1:6" s="15" customFormat="1" ht="33" customHeight="1">
      <c r="A4" s="73"/>
      <c r="B4" s="74" t="s">
        <v>5</v>
      </c>
      <c r="C4" s="67"/>
      <c r="D4" s="68"/>
      <c r="E4" s="109"/>
      <c r="F4" s="65">
        <f>F5+F14+F56+F82+F93+F103</f>
        <v>0</v>
      </c>
    </row>
    <row r="5" spans="1:256" s="39" customFormat="1" ht="39.75" customHeight="1">
      <c r="A5" s="75" t="s">
        <v>30</v>
      </c>
      <c r="B5" s="62" t="s">
        <v>74</v>
      </c>
      <c r="C5" s="63"/>
      <c r="D5" s="64"/>
      <c r="E5" s="110"/>
      <c r="F5" s="65">
        <f>F7+F11+F8+F9+F10+F12+F13</f>
        <v>0</v>
      </c>
      <c r="G5" s="11"/>
      <c r="H5" s="12"/>
      <c r="I5" s="37"/>
      <c r="J5" s="37"/>
      <c r="K5" s="38"/>
      <c r="L5" s="38"/>
      <c r="M5" s="11"/>
      <c r="N5" s="12"/>
      <c r="O5" s="37"/>
      <c r="P5" s="37"/>
      <c r="Q5" s="38"/>
      <c r="R5" s="38"/>
      <c r="S5" s="11"/>
      <c r="T5" s="12"/>
      <c r="U5" s="37"/>
      <c r="V5" s="37"/>
      <c r="W5" s="38"/>
      <c r="X5" s="38"/>
      <c r="Y5" s="11"/>
      <c r="Z5" s="12"/>
      <c r="AA5" s="37"/>
      <c r="AB5" s="37"/>
      <c r="AC5" s="38"/>
      <c r="AD5" s="38"/>
      <c r="AE5" s="11"/>
      <c r="AF5" s="12"/>
      <c r="AG5" s="37"/>
      <c r="AH5" s="37"/>
      <c r="AI5" s="38"/>
      <c r="AJ5" s="38"/>
      <c r="AK5" s="11"/>
      <c r="AL5" s="12"/>
      <c r="AM5" s="37"/>
      <c r="AN5" s="37"/>
      <c r="AO5" s="38"/>
      <c r="AP5" s="38"/>
      <c r="AQ5" s="11"/>
      <c r="AR5" s="12"/>
      <c r="AS5" s="37"/>
      <c r="AT5" s="37"/>
      <c r="AU5" s="38"/>
      <c r="AV5" s="38"/>
      <c r="AW5" s="11"/>
      <c r="AX5" s="12"/>
      <c r="AY5" s="37"/>
      <c r="AZ5" s="37"/>
      <c r="BA5" s="38"/>
      <c r="BB5" s="38"/>
      <c r="BC5" s="11"/>
      <c r="BD5" s="12"/>
      <c r="BE5" s="37"/>
      <c r="BF5" s="37"/>
      <c r="BG5" s="38"/>
      <c r="BH5" s="38"/>
      <c r="BI5" s="11"/>
      <c r="BJ5" s="12"/>
      <c r="BK5" s="37"/>
      <c r="BL5" s="37"/>
      <c r="BM5" s="38"/>
      <c r="BN5" s="38"/>
      <c r="BO5" s="11"/>
      <c r="BP5" s="12"/>
      <c r="BQ5" s="37"/>
      <c r="BR5" s="37"/>
      <c r="BS5" s="38"/>
      <c r="BT5" s="38"/>
      <c r="BU5" s="11"/>
      <c r="BV5" s="12"/>
      <c r="BW5" s="37"/>
      <c r="BX5" s="37"/>
      <c r="BY5" s="38"/>
      <c r="BZ5" s="38"/>
      <c r="CA5" s="11"/>
      <c r="CB5" s="12"/>
      <c r="CC5" s="37"/>
      <c r="CD5" s="37"/>
      <c r="CE5" s="38"/>
      <c r="CF5" s="38"/>
      <c r="CG5" s="11"/>
      <c r="CH5" s="12"/>
      <c r="CI5" s="37"/>
      <c r="CJ5" s="37"/>
      <c r="CK5" s="38"/>
      <c r="CL5" s="38"/>
      <c r="CM5" s="11"/>
      <c r="CN5" s="12"/>
      <c r="CO5" s="37"/>
      <c r="CP5" s="37"/>
      <c r="CQ5" s="38"/>
      <c r="CR5" s="38"/>
      <c r="CS5" s="11"/>
      <c r="CT5" s="12"/>
      <c r="CU5" s="37"/>
      <c r="CV5" s="37"/>
      <c r="CW5" s="38"/>
      <c r="CX5" s="38"/>
      <c r="CY5" s="11"/>
      <c r="CZ5" s="12"/>
      <c r="DA5" s="37"/>
      <c r="DB5" s="37"/>
      <c r="DC5" s="38"/>
      <c r="DD5" s="38"/>
      <c r="DE5" s="11"/>
      <c r="DF5" s="12"/>
      <c r="DG5" s="37"/>
      <c r="DH5" s="37"/>
      <c r="DI5" s="38"/>
      <c r="DJ5" s="38"/>
      <c r="DK5" s="11"/>
      <c r="DL5" s="12"/>
      <c r="DM5" s="37"/>
      <c r="DN5" s="37"/>
      <c r="DO5" s="38"/>
      <c r="DP5" s="38"/>
      <c r="DQ5" s="11"/>
      <c r="DR5" s="12"/>
      <c r="DS5" s="37"/>
      <c r="DT5" s="37"/>
      <c r="DU5" s="38"/>
      <c r="DV5" s="38"/>
      <c r="DW5" s="11"/>
      <c r="DX5" s="12"/>
      <c r="DY5" s="37"/>
      <c r="DZ5" s="37"/>
      <c r="EA5" s="38"/>
      <c r="EB5" s="38"/>
      <c r="EC5" s="11"/>
      <c r="ED5" s="12"/>
      <c r="EE5" s="37"/>
      <c r="EF5" s="37"/>
      <c r="EG5" s="38"/>
      <c r="EH5" s="38"/>
      <c r="EI5" s="11"/>
      <c r="EJ5" s="12"/>
      <c r="EK5" s="37"/>
      <c r="EL5" s="37"/>
      <c r="EM5" s="38"/>
      <c r="EN5" s="38"/>
      <c r="EO5" s="11"/>
      <c r="EP5" s="12"/>
      <c r="EQ5" s="37"/>
      <c r="ER5" s="37"/>
      <c r="ES5" s="38"/>
      <c r="ET5" s="38"/>
      <c r="EU5" s="11"/>
      <c r="EV5" s="12"/>
      <c r="EW5" s="37"/>
      <c r="EX5" s="37"/>
      <c r="EY5" s="38"/>
      <c r="EZ5" s="38"/>
      <c r="FA5" s="11"/>
      <c r="FB5" s="12"/>
      <c r="FC5" s="37"/>
      <c r="FD5" s="37"/>
      <c r="FE5" s="38"/>
      <c r="FF5" s="38"/>
      <c r="FG5" s="11"/>
      <c r="FH5" s="12"/>
      <c r="FI5" s="37"/>
      <c r="FJ5" s="37"/>
      <c r="FK5" s="38"/>
      <c r="FL5" s="38"/>
      <c r="FM5" s="11"/>
      <c r="FN5" s="12"/>
      <c r="FO5" s="37"/>
      <c r="FP5" s="37"/>
      <c r="FQ5" s="38"/>
      <c r="FR5" s="38"/>
      <c r="FS5" s="11"/>
      <c r="FT5" s="12"/>
      <c r="FU5" s="37"/>
      <c r="FV5" s="37"/>
      <c r="FW5" s="38"/>
      <c r="FX5" s="38"/>
      <c r="FY5" s="11"/>
      <c r="FZ5" s="12"/>
      <c r="GA5" s="37"/>
      <c r="GB5" s="37"/>
      <c r="GC5" s="38"/>
      <c r="GD5" s="38"/>
      <c r="GE5" s="11"/>
      <c r="GF5" s="12"/>
      <c r="GG5" s="37"/>
      <c r="GH5" s="37"/>
      <c r="GI5" s="38"/>
      <c r="GJ5" s="38"/>
      <c r="GK5" s="11"/>
      <c r="GL5" s="12"/>
      <c r="GM5" s="37"/>
      <c r="GN5" s="37"/>
      <c r="GO5" s="38"/>
      <c r="GP5" s="38"/>
      <c r="GQ5" s="11"/>
      <c r="GR5" s="12"/>
      <c r="GS5" s="37"/>
      <c r="GT5" s="37"/>
      <c r="GU5" s="38"/>
      <c r="GV5" s="38"/>
      <c r="GW5" s="11"/>
      <c r="GX5" s="12"/>
      <c r="GY5" s="37"/>
      <c r="GZ5" s="37"/>
      <c r="HA5" s="38"/>
      <c r="HB5" s="38"/>
      <c r="HC5" s="11"/>
      <c r="HD5" s="12"/>
      <c r="HE5" s="37"/>
      <c r="HF5" s="37"/>
      <c r="HG5" s="38"/>
      <c r="HH5" s="38"/>
      <c r="HI5" s="11"/>
      <c r="HJ5" s="12"/>
      <c r="HK5" s="37"/>
      <c r="HL5" s="37"/>
      <c r="HM5" s="38"/>
      <c r="HN5" s="38"/>
      <c r="HO5" s="11"/>
      <c r="HP5" s="12"/>
      <c r="HQ5" s="37"/>
      <c r="HR5" s="37"/>
      <c r="HS5" s="38"/>
      <c r="HT5" s="38"/>
      <c r="HU5" s="11"/>
      <c r="HV5" s="12"/>
      <c r="HW5" s="37"/>
      <c r="HX5" s="37"/>
      <c r="HY5" s="38"/>
      <c r="HZ5" s="38"/>
      <c r="IA5" s="11"/>
      <c r="IB5" s="12"/>
      <c r="IC5" s="37"/>
      <c r="ID5" s="37"/>
      <c r="IE5" s="38"/>
      <c r="IF5" s="38"/>
      <c r="IG5" s="11"/>
      <c r="IH5" s="12"/>
      <c r="II5" s="37"/>
      <c r="IJ5" s="37"/>
      <c r="IK5" s="38"/>
      <c r="IL5" s="38"/>
      <c r="IM5" s="11"/>
      <c r="IN5" s="12"/>
      <c r="IO5" s="37"/>
      <c r="IP5" s="37"/>
      <c r="IQ5" s="38"/>
      <c r="IR5" s="38"/>
      <c r="IS5" s="11"/>
      <c r="IT5" s="12"/>
      <c r="IU5" s="37"/>
      <c r="IV5" s="37"/>
    </row>
    <row r="6" spans="1:6" s="15" customFormat="1" ht="36.75" customHeight="1">
      <c r="A6" s="73" t="s">
        <v>1</v>
      </c>
      <c r="B6" s="66" t="s">
        <v>75</v>
      </c>
      <c r="C6" s="67"/>
      <c r="D6" s="68"/>
      <c r="E6" s="111"/>
      <c r="F6" s="69"/>
    </row>
    <row r="7" spans="1:6" s="15" customFormat="1" ht="21.75" customHeight="1">
      <c r="A7" s="73" t="s">
        <v>66</v>
      </c>
      <c r="B7" s="66" t="s">
        <v>76</v>
      </c>
      <c r="C7" s="67" t="s">
        <v>77</v>
      </c>
      <c r="D7" s="76">
        <v>15</v>
      </c>
      <c r="E7" s="109"/>
      <c r="F7" s="69">
        <f>D7*E7</f>
        <v>0</v>
      </c>
    </row>
    <row r="8" spans="1:6" s="15" customFormat="1" ht="36.75" customHeight="1">
      <c r="A8" s="73" t="s">
        <v>2</v>
      </c>
      <c r="B8" s="66" t="s">
        <v>179</v>
      </c>
      <c r="C8" s="67" t="s">
        <v>77</v>
      </c>
      <c r="D8" s="68">
        <v>10</v>
      </c>
      <c r="E8" s="111"/>
      <c r="F8" s="69">
        <f>D8*E8</f>
        <v>0</v>
      </c>
    </row>
    <row r="9" spans="1:6" s="15" customFormat="1" ht="37.5" customHeight="1">
      <c r="A9" s="73" t="s">
        <v>3</v>
      </c>
      <c r="B9" s="66" t="s">
        <v>178</v>
      </c>
      <c r="C9" s="67" t="s">
        <v>77</v>
      </c>
      <c r="D9" s="68">
        <v>20</v>
      </c>
      <c r="E9" s="111"/>
      <c r="F9" s="69">
        <f>E9*D9</f>
        <v>0</v>
      </c>
    </row>
    <row r="10" spans="1:6" s="15" customFormat="1" ht="50.25" customHeight="1">
      <c r="A10" s="73" t="s">
        <v>3</v>
      </c>
      <c r="B10" s="66" t="s">
        <v>207</v>
      </c>
      <c r="C10" s="67" t="s">
        <v>77</v>
      </c>
      <c r="D10" s="68">
        <v>25</v>
      </c>
      <c r="E10" s="111"/>
      <c r="F10" s="69">
        <f>E10*D10</f>
        <v>0</v>
      </c>
    </row>
    <row r="11" spans="1:6" s="15" customFormat="1" ht="21.75" customHeight="1">
      <c r="A11" s="73" t="s">
        <v>4</v>
      </c>
      <c r="B11" s="66" t="s">
        <v>81</v>
      </c>
      <c r="C11" s="67" t="s">
        <v>77</v>
      </c>
      <c r="D11" s="68">
        <v>10</v>
      </c>
      <c r="E11" s="111"/>
      <c r="F11" s="69">
        <f>D11*E11</f>
        <v>0</v>
      </c>
    </row>
    <row r="12" spans="1:6" s="15" customFormat="1" ht="25.5" customHeight="1">
      <c r="A12" s="73" t="s">
        <v>59</v>
      </c>
      <c r="B12" s="66" t="s">
        <v>78</v>
      </c>
      <c r="C12" s="67" t="s">
        <v>31</v>
      </c>
      <c r="D12" s="76">
        <v>10</v>
      </c>
      <c r="E12" s="109"/>
      <c r="F12" s="69">
        <f>D12*E12</f>
        <v>0</v>
      </c>
    </row>
    <row r="13" spans="1:6" s="15" customFormat="1" ht="39" customHeight="1">
      <c r="A13" s="73" t="s">
        <v>60</v>
      </c>
      <c r="B13" s="66" t="s">
        <v>79</v>
      </c>
      <c r="C13" s="67" t="s">
        <v>77</v>
      </c>
      <c r="D13" s="68">
        <v>10</v>
      </c>
      <c r="E13" s="111"/>
      <c r="F13" s="69">
        <f>D13*E13</f>
        <v>0</v>
      </c>
    </row>
    <row r="14" spans="1:256" s="39" customFormat="1" ht="34.5" customHeight="1">
      <c r="A14" s="75" t="s">
        <v>32</v>
      </c>
      <c r="B14" s="62" t="s">
        <v>61</v>
      </c>
      <c r="C14" s="63"/>
      <c r="D14" s="64"/>
      <c r="E14" s="110"/>
      <c r="F14" s="65">
        <f>SUM(F15:F55)</f>
        <v>0</v>
      </c>
      <c r="G14" s="11"/>
      <c r="H14" s="12"/>
      <c r="I14" s="37"/>
      <c r="J14" s="37"/>
      <c r="K14" s="38"/>
      <c r="L14" s="38"/>
      <c r="M14" s="11"/>
      <c r="N14" s="12"/>
      <c r="O14" s="37"/>
      <c r="P14" s="37"/>
      <c r="Q14" s="38"/>
      <c r="R14" s="38"/>
      <c r="S14" s="11"/>
      <c r="T14" s="12"/>
      <c r="U14" s="37"/>
      <c r="V14" s="37"/>
      <c r="W14" s="38"/>
      <c r="X14" s="38"/>
      <c r="Y14" s="11"/>
      <c r="Z14" s="12"/>
      <c r="AA14" s="37"/>
      <c r="AB14" s="37"/>
      <c r="AC14" s="38"/>
      <c r="AD14" s="38"/>
      <c r="AE14" s="11"/>
      <c r="AF14" s="12"/>
      <c r="AG14" s="37"/>
      <c r="AH14" s="37"/>
      <c r="AI14" s="38"/>
      <c r="AJ14" s="38"/>
      <c r="AK14" s="11"/>
      <c r="AL14" s="12"/>
      <c r="AM14" s="37"/>
      <c r="AN14" s="37"/>
      <c r="AO14" s="38"/>
      <c r="AP14" s="38"/>
      <c r="AQ14" s="11"/>
      <c r="AR14" s="12"/>
      <c r="AS14" s="37"/>
      <c r="AT14" s="37"/>
      <c r="AU14" s="38"/>
      <c r="AV14" s="38"/>
      <c r="AW14" s="11"/>
      <c r="AX14" s="12"/>
      <c r="AY14" s="37"/>
      <c r="AZ14" s="37"/>
      <c r="BA14" s="38"/>
      <c r="BB14" s="38"/>
      <c r="BC14" s="11"/>
      <c r="BD14" s="12"/>
      <c r="BE14" s="37"/>
      <c r="BF14" s="37"/>
      <c r="BG14" s="38"/>
      <c r="BH14" s="38"/>
      <c r="BI14" s="11"/>
      <c r="BJ14" s="12"/>
      <c r="BK14" s="37"/>
      <c r="BL14" s="37"/>
      <c r="BM14" s="38"/>
      <c r="BN14" s="38"/>
      <c r="BO14" s="11"/>
      <c r="BP14" s="12"/>
      <c r="BQ14" s="37"/>
      <c r="BR14" s="37"/>
      <c r="BS14" s="38"/>
      <c r="BT14" s="38"/>
      <c r="BU14" s="11"/>
      <c r="BV14" s="12"/>
      <c r="BW14" s="37"/>
      <c r="BX14" s="37"/>
      <c r="BY14" s="38"/>
      <c r="BZ14" s="38"/>
      <c r="CA14" s="11"/>
      <c r="CB14" s="12"/>
      <c r="CC14" s="37"/>
      <c r="CD14" s="37"/>
      <c r="CE14" s="38"/>
      <c r="CF14" s="38"/>
      <c r="CG14" s="11"/>
      <c r="CH14" s="12"/>
      <c r="CI14" s="37"/>
      <c r="CJ14" s="37"/>
      <c r="CK14" s="38"/>
      <c r="CL14" s="38"/>
      <c r="CM14" s="11"/>
      <c r="CN14" s="12"/>
      <c r="CO14" s="37"/>
      <c r="CP14" s="37"/>
      <c r="CQ14" s="38"/>
      <c r="CR14" s="38"/>
      <c r="CS14" s="11"/>
      <c r="CT14" s="12"/>
      <c r="CU14" s="37"/>
      <c r="CV14" s="37"/>
      <c r="CW14" s="38"/>
      <c r="CX14" s="38"/>
      <c r="CY14" s="11"/>
      <c r="CZ14" s="12"/>
      <c r="DA14" s="37"/>
      <c r="DB14" s="37"/>
      <c r="DC14" s="38"/>
      <c r="DD14" s="38"/>
      <c r="DE14" s="11"/>
      <c r="DF14" s="12"/>
      <c r="DG14" s="37"/>
      <c r="DH14" s="37"/>
      <c r="DI14" s="38"/>
      <c r="DJ14" s="38"/>
      <c r="DK14" s="11"/>
      <c r="DL14" s="12"/>
      <c r="DM14" s="37"/>
      <c r="DN14" s="37"/>
      <c r="DO14" s="38"/>
      <c r="DP14" s="38"/>
      <c r="DQ14" s="11"/>
      <c r="DR14" s="12"/>
      <c r="DS14" s="37"/>
      <c r="DT14" s="37"/>
      <c r="DU14" s="38"/>
      <c r="DV14" s="38"/>
      <c r="DW14" s="11"/>
      <c r="DX14" s="12"/>
      <c r="DY14" s="37"/>
      <c r="DZ14" s="37"/>
      <c r="EA14" s="38"/>
      <c r="EB14" s="38"/>
      <c r="EC14" s="11"/>
      <c r="ED14" s="12"/>
      <c r="EE14" s="37"/>
      <c r="EF14" s="37"/>
      <c r="EG14" s="38"/>
      <c r="EH14" s="38"/>
      <c r="EI14" s="11"/>
      <c r="EJ14" s="12"/>
      <c r="EK14" s="37"/>
      <c r="EL14" s="37"/>
      <c r="EM14" s="38"/>
      <c r="EN14" s="38"/>
      <c r="EO14" s="11"/>
      <c r="EP14" s="12"/>
      <c r="EQ14" s="37"/>
      <c r="ER14" s="37"/>
      <c r="ES14" s="38"/>
      <c r="ET14" s="38"/>
      <c r="EU14" s="11"/>
      <c r="EV14" s="12"/>
      <c r="EW14" s="37"/>
      <c r="EX14" s="37"/>
      <c r="EY14" s="38"/>
      <c r="EZ14" s="38"/>
      <c r="FA14" s="11"/>
      <c r="FB14" s="12"/>
      <c r="FC14" s="37"/>
      <c r="FD14" s="37"/>
      <c r="FE14" s="38"/>
      <c r="FF14" s="38"/>
      <c r="FG14" s="11"/>
      <c r="FH14" s="12"/>
      <c r="FI14" s="37"/>
      <c r="FJ14" s="37"/>
      <c r="FK14" s="38"/>
      <c r="FL14" s="38"/>
      <c r="FM14" s="11"/>
      <c r="FN14" s="12"/>
      <c r="FO14" s="37"/>
      <c r="FP14" s="37"/>
      <c r="FQ14" s="38"/>
      <c r="FR14" s="38"/>
      <c r="FS14" s="11"/>
      <c r="FT14" s="12"/>
      <c r="FU14" s="37"/>
      <c r="FV14" s="37"/>
      <c r="FW14" s="38"/>
      <c r="FX14" s="38"/>
      <c r="FY14" s="11"/>
      <c r="FZ14" s="12"/>
      <c r="GA14" s="37"/>
      <c r="GB14" s="37"/>
      <c r="GC14" s="38"/>
      <c r="GD14" s="38"/>
      <c r="GE14" s="11"/>
      <c r="GF14" s="12"/>
      <c r="GG14" s="37"/>
      <c r="GH14" s="37"/>
      <c r="GI14" s="38"/>
      <c r="GJ14" s="38"/>
      <c r="GK14" s="11"/>
      <c r="GL14" s="12"/>
      <c r="GM14" s="37"/>
      <c r="GN14" s="37"/>
      <c r="GO14" s="38"/>
      <c r="GP14" s="38"/>
      <c r="GQ14" s="11"/>
      <c r="GR14" s="12"/>
      <c r="GS14" s="37"/>
      <c r="GT14" s="37"/>
      <c r="GU14" s="38"/>
      <c r="GV14" s="38"/>
      <c r="GW14" s="11"/>
      <c r="GX14" s="12"/>
      <c r="GY14" s="37"/>
      <c r="GZ14" s="37"/>
      <c r="HA14" s="38"/>
      <c r="HB14" s="38"/>
      <c r="HC14" s="11"/>
      <c r="HD14" s="12"/>
      <c r="HE14" s="37"/>
      <c r="HF14" s="37"/>
      <c r="HG14" s="38"/>
      <c r="HH14" s="38"/>
      <c r="HI14" s="11"/>
      <c r="HJ14" s="12"/>
      <c r="HK14" s="37"/>
      <c r="HL14" s="37"/>
      <c r="HM14" s="38"/>
      <c r="HN14" s="38"/>
      <c r="HO14" s="11"/>
      <c r="HP14" s="12"/>
      <c r="HQ14" s="37"/>
      <c r="HR14" s="37"/>
      <c r="HS14" s="38"/>
      <c r="HT14" s="38"/>
      <c r="HU14" s="11"/>
      <c r="HV14" s="12"/>
      <c r="HW14" s="37"/>
      <c r="HX14" s="37"/>
      <c r="HY14" s="38"/>
      <c r="HZ14" s="38"/>
      <c r="IA14" s="11"/>
      <c r="IB14" s="12"/>
      <c r="IC14" s="37"/>
      <c r="ID14" s="37"/>
      <c r="IE14" s="38"/>
      <c r="IF14" s="38"/>
      <c r="IG14" s="11"/>
      <c r="IH14" s="12"/>
      <c r="II14" s="37"/>
      <c r="IJ14" s="37"/>
      <c r="IK14" s="38"/>
      <c r="IL14" s="38"/>
      <c r="IM14" s="11"/>
      <c r="IN14" s="12"/>
      <c r="IO14" s="37"/>
      <c r="IP14" s="37"/>
      <c r="IQ14" s="38"/>
      <c r="IR14" s="38"/>
      <c r="IS14" s="11"/>
      <c r="IT14" s="12"/>
      <c r="IU14" s="37"/>
      <c r="IV14" s="37"/>
    </row>
    <row r="15" spans="1:6" s="15" customFormat="1" ht="84" customHeight="1">
      <c r="A15" s="73" t="s">
        <v>6</v>
      </c>
      <c r="B15" s="103" t="s">
        <v>228</v>
      </c>
      <c r="C15" s="104" t="s">
        <v>31</v>
      </c>
      <c r="D15" s="105">
        <v>1</v>
      </c>
      <c r="E15" s="112"/>
      <c r="F15" s="69">
        <f aca="true" t="shared" si="0" ref="F15:F20">D15*E15</f>
        <v>0</v>
      </c>
    </row>
    <row r="16" spans="1:6" s="15" customFormat="1" ht="53.25" customHeight="1">
      <c r="A16" s="73" t="s">
        <v>87</v>
      </c>
      <c r="B16" s="66" t="s">
        <v>139</v>
      </c>
      <c r="C16" s="67" t="s">
        <v>31</v>
      </c>
      <c r="D16" s="68">
        <v>1</v>
      </c>
      <c r="E16" s="69"/>
      <c r="F16" s="69">
        <f t="shared" si="0"/>
        <v>0</v>
      </c>
    </row>
    <row r="17" spans="1:6" s="15" customFormat="1" ht="37.5" customHeight="1">
      <c r="A17" s="73" t="s">
        <v>88</v>
      </c>
      <c r="B17" s="66" t="s">
        <v>176</v>
      </c>
      <c r="C17" s="67" t="s">
        <v>31</v>
      </c>
      <c r="D17" s="68">
        <v>1</v>
      </c>
      <c r="E17" s="69"/>
      <c r="F17" s="69">
        <f t="shared" si="0"/>
        <v>0</v>
      </c>
    </row>
    <row r="18" spans="1:6" s="15" customFormat="1" ht="34.5" customHeight="1">
      <c r="A18" s="73" t="s">
        <v>89</v>
      </c>
      <c r="B18" s="66" t="s">
        <v>140</v>
      </c>
      <c r="C18" s="67" t="s">
        <v>31</v>
      </c>
      <c r="D18" s="68">
        <v>4</v>
      </c>
      <c r="E18" s="69"/>
      <c r="F18" s="69">
        <f t="shared" si="0"/>
        <v>0</v>
      </c>
    </row>
    <row r="19" spans="1:6" s="15" customFormat="1" ht="21.75" customHeight="1">
      <c r="A19" s="73" t="s">
        <v>90</v>
      </c>
      <c r="B19" s="66" t="s">
        <v>141</v>
      </c>
      <c r="C19" s="67" t="s">
        <v>31</v>
      </c>
      <c r="D19" s="76">
        <v>3</v>
      </c>
      <c r="E19" s="69"/>
      <c r="F19" s="69">
        <f t="shared" si="0"/>
        <v>0</v>
      </c>
    </row>
    <row r="20" spans="1:6" s="15" customFormat="1" ht="21.75" customHeight="1">
      <c r="A20" s="73" t="s">
        <v>91</v>
      </c>
      <c r="B20" s="66" t="s">
        <v>174</v>
      </c>
      <c r="C20" s="67" t="s">
        <v>31</v>
      </c>
      <c r="D20" s="76">
        <v>1</v>
      </c>
      <c r="E20" s="69"/>
      <c r="F20" s="69">
        <f t="shared" si="0"/>
        <v>0</v>
      </c>
    </row>
    <row r="21" spans="1:6" s="15" customFormat="1" ht="47.25">
      <c r="A21" s="73" t="s">
        <v>213</v>
      </c>
      <c r="B21" s="77" t="s">
        <v>225</v>
      </c>
      <c r="C21" s="67" t="s">
        <v>31</v>
      </c>
      <c r="D21" s="76">
        <v>1</v>
      </c>
      <c r="E21" s="69"/>
      <c r="F21" s="69">
        <f>E21*D21</f>
        <v>0</v>
      </c>
    </row>
    <row r="22" spans="1:6" s="15" customFormat="1" ht="21.75" customHeight="1">
      <c r="A22" s="73" t="s">
        <v>92</v>
      </c>
      <c r="B22" s="66" t="s">
        <v>142</v>
      </c>
      <c r="C22" s="67" t="s">
        <v>31</v>
      </c>
      <c r="D22" s="76">
        <v>1</v>
      </c>
      <c r="E22" s="69"/>
      <c r="F22" s="69">
        <f aca="true" t="shared" si="1" ref="F22:F33">E22*D22</f>
        <v>0</v>
      </c>
    </row>
    <row r="23" spans="1:6" s="15" customFormat="1" ht="21.75" customHeight="1">
      <c r="A23" s="73" t="s">
        <v>93</v>
      </c>
      <c r="B23" s="66" t="s">
        <v>175</v>
      </c>
      <c r="C23" s="67" t="s">
        <v>31</v>
      </c>
      <c r="D23" s="76">
        <v>1</v>
      </c>
      <c r="E23" s="69"/>
      <c r="F23" s="69">
        <f>E23*D23</f>
        <v>0</v>
      </c>
    </row>
    <row r="24" spans="1:6" s="15" customFormat="1" ht="21.75" customHeight="1">
      <c r="A24" s="73" t="s">
        <v>94</v>
      </c>
      <c r="B24" s="66" t="s">
        <v>165</v>
      </c>
      <c r="C24" s="67" t="s">
        <v>31</v>
      </c>
      <c r="D24" s="76">
        <v>3</v>
      </c>
      <c r="E24" s="69"/>
      <c r="F24" s="69">
        <f t="shared" si="1"/>
        <v>0</v>
      </c>
    </row>
    <row r="25" spans="1:6" s="15" customFormat="1" ht="21.75" customHeight="1">
      <c r="A25" s="73" t="s">
        <v>229</v>
      </c>
      <c r="B25" s="66" t="s">
        <v>162</v>
      </c>
      <c r="C25" s="67" t="s">
        <v>31</v>
      </c>
      <c r="D25" s="76">
        <v>2</v>
      </c>
      <c r="E25" s="69"/>
      <c r="F25" s="69">
        <f>E25*D25</f>
        <v>0</v>
      </c>
    </row>
    <row r="26" spans="1:6" s="15" customFormat="1" ht="21.75" customHeight="1">
      <c r="A26" s="73" t="s">
        <v>95</v>
      </c>
      <c r="B26" s="66" t="s">
        <v>163</v>
      </c>
      <c r="C26" s="67" t="s">
        <v>31</v>
      </c>
      <c r="D26" s="76">
        <v>1</v>
      </c>
      <c r="E26" s="69"/>
      <c r="F26" s="69">
        <f>E26*D26</f>
        <v>0</v>
      </c>
    </row>
    <row r="27" spans="1:6" s="15" customFormat="1" ht="21.75" customHeight="1">
      <c r="A27" s="73" t="s">
        <v>96</v>
      </c>
      <c r="B27" s="66" t="s">
        <v>143</v>
      </c>
      <c r="C27" s="67" t="s">
        <v>31</v>
      </c>
      <c r="D27" s="76">
        <v>2</v>
      </c>
      <c r="E27" s="69"/>
      <c r="F27" s="69">
        <f t="shared" si="1"/>
        <v>0</v>
      </c>
    </row>
    <row r="28" spans="1:6" s="15" customFormat="1" ht="21.75" customHeight="1">
      <c r="A28" s="73" t="s">
        <v>97</v>
      </c>
      <c r="B28" s="66" t="s">
        <v>144</v>
      </c>
      <c r="C28" s="67" t="s">
        <v>31</v>
      </c>
      <c r="D28" s="76">
        <v>2</v>
      </c>
      <c r="E28" s="69"/>
      <c r="F28" s="69">
        <f>E28*D28</f>
        <v>0</v>
      </c>
    </row>
    <row r="29" spans="1:6" s="15" customFormat="1" ht="21.75" customHeight="1">
      <c r="A29" s="73" t="s">
        <v>98</v>
      </c>
      <c r="B29" s="66" t="s">
        <v>145</v>
      </c>
      <c r="C29" s="67" t="s">
        <v>31</v>
      </c>
      <c r="D29" s="76">
        <v>8</v>
      </c>
      <c r="E29" s="69"/>
      <c r="F29" s="69">
        <f t="shared" si="1"/>
        <v>0</v>
      </c>
    </row>
    <row r="30" spans="1:6" s="15" customFormat="1" ht="21.75" customHeight="1">
      <c r="A30" s="73" t="s">
        <v>99</v>
      </c>
      <c r="B30" s="66" t="s">
        <v>146</v>
      </c>
      <c r="C30" s="67" t="s">
        <v>31</v>
      </c>
      <c r="D30" s="76">
        <v>1</v>
      </c>
      <c r="E30" s="69"/>
      <c r="F30" s="69">
        <f t="shared" si="1"/>
        <v>0</v>
      </c>
    </row>
    <row r="31" spans="1:6" s="15" customFormat="1" ht="21.75" customHeight="1">
      <c r="A31" s="73" t="s">
        <v>100</v>
      </c>
      <c r="B31" s="66" t="s">
        <v>147</v>
      </c>
      <c r="C31" s="67" t="s">
        <v>31</v>
      </c>
      <c r="D31" s="76">
        <v>9</v>
      </c>
      <c r="E31" s="69"/>
      <c r="F31" s="69">
        <f t="shared" si="1"/>
        <v>0</v>
      </c>
    </row>
    <row r="32" spans="1:6" s="15" customFormat="1" ht="21.75" customHeight="1">
      <c r="A32" s="73" t="s">
        <v>101</v>
      </c>
      <c r="B32" s="66" t="s">
        <v>173</v>
      </c>
      <c r="C32" s="67" t="s">
        <v>31</v>
      </c>
      <c r="D32" s="76">
        <v>1</v>
      </c>
      <c r="E32" s="69"/>
      <c r="F32" s="69">
        <f>E32*D32</f>
        <v>0</v>
      </c>
    </row>
    <row r="33" spans="1:6" s="15" customFormat="1" ht="21.75" customHeight="1">
      <c r="A33" s="73" t="s">
        <v>214</v>
      </c>
      <c r="B33" s="66" t="s">
        <v>148</v>
      </c>
      <c r="C33" s="67" t="s">
        <v>31</v>
      </c>
      <c r="D33" s="76">
        <v>3</v>
      </c>
      <c r="E33" s="69"/>
      <c r="F33" s="69">
        <f t="shared" si="1"/>
        <v>0</v>
      </c>
    </row>
    <row r="34" spans="1:6" s="59" customFormat="1" ht="35.25" customHeight="1">
      <c r="A34" s="78" t="s">
        <v>102</v>
      </c>
      <c r="B34" s="79" t="s">
        <v>208</v>
      </c>
      <c r="C34" s="80" t="s">
        <v>31</v>
      </c>
      <c r="D34" s="81">
        <v>10</v>
      </c>
      <c r="E34" s="69"/>
      <c r="F34" s="69">
        <f>D34*E34</f>
        <v>0</v>
      </c>
    </row>
    <row r="35" spans="1:6" s="15" customFormat="1" ht="37.5" customHeight="1">
      <c r="A35" s="73" t="s">
        <v>215</v>
      </c>
      <c r="B35" s="66" t="s">
        <v>82</v>
      </c>
      <c r="C35" s="67" t="s">
        <v>31</v>
      </c>
      <c r="D35" s="68">
        <v>1</v>
      </c>
      <c r="E35" s="69"/>
      <c r="F35" s="69">
        <f>E35*D35</f>
        <v>0</v>
      </c>
    </row>
    <row r="36" spans="1:6" s="15" customFormat="1" ht="34.5" customHeight="1">
      <c r="A36" s="73" t="s">
        <v>216</v>
      </c>
      <c r="B36" s="66" t="s">
        <v>164</v>
      </c>
      <c r="C36" s="67" t="s">
        <v>31</v>
      </c>
      <c r="D36" s="68">
        <v>2</v>
      </c>
      <c r="E36" s="69"/>
      <c r="F36" s="69">
        <f aca="true" t="shared" si="2" ref="F36:F43">E36*D36</f>
        <v>0</v>
      </c>
    </row>
    <row r="37" spans="1:6" s="15" customFormat="1" ht="36" customHeight="1">
      <c r="A37" s="73" t="s">
        <v>103</v>
      </c>
      <c r="B37" s="66" t="s">
        <v>132</v>
      </c>
      <c r="C37" s="67" t="s">
        <v>31</v>
      </c>
      <c r="D37" s="68">
        <v>4</v>
      </c>
      <c r="E37" s="69"/>
      <c r="F37" s="69">
        <f t="shared" si="2"/>
        <v>0</v>
      </c>
    </row>
    <row r="38" spans="1:6" s="15" customFormat="1" ht="36" customHeight="1">
      <c r="A38" s="73" t="s">
        <v>217</v>
      </c>
      <c r="B38" s="66" t="s">
        <v>133</v>
      </c>
      <c r="C38" s="67" t="s">
        <v>31</v>
      </c>
      <c r="D38" s="68">
        <v>3</v>
      </c>
      <c r="E38" s="69"/>
      <c r="F38" s="69">
        <f t="shared" si="2"/>
        <v>0</v>
      </c>
    </row>
    <row r="39" spans="1:6" s="15" customFormat="1" ht="21.75" customHeight="1">
      <c r="A39" s="73" t="s">
        <v>218</v>
      </c>
      <c r="B39" s="66" t="s">
        <v>149</v>
      </c>
      <c r="C39" s="67" t="s">
        <v>31</v>
      </c>
      <c r="D39" s="76">
        <v>1</v>
      </c>
      <c r="E39" s="69"/>
      <c r="F39" s="69">
        <f>E39*D39</f>
        <v>0</v>
      </c>
    </row>
    <row r="40" spans="1:6" s="15" customFormat="1" ht="35.25" customHeight="1">
      <c r="A40" s="73" t="s">
        <v>219</v>
      </c>
      <c r="B40" s="66" t="s">
        <v>150</v>
      </c>
      <c r="C40" s="67" t="s">
        <v>31</v>
      </c>
      <c r="D40" s="68">
        <v>1</v>
      </c>
      <c r="E40" s="69"/>
      <c r="F40" s="69">
        <f t="shared" si="2"/>
        <v>0</v>
      </c>
    </row>
    <row r="41" spans="1:6" s="15" customFormat="1" ht="21.75" customHeight="1">
      <c r="A41" s="73" t="s">
        <v>104</v>
      </c>
      <c r="B41" s="66" t="s">
        <v>151</v>
      </c>
      <c r="C41" s="67" t="s">
        <v>31</v>
      </c>
      <c r="D41" s="76">
        <v>1</v>
      </c>
      <c r="E41" s="69"/>
      <c r="F41" s="69">
        <f t="shared" si="2"/>
        <v>0</v>
      </c>
    </row>
    <row r="42" spans="1:6" s="15" customFormat="1" ht="21.75" customHeight="1">
      <c r="A42" s="73" t="s">
        <v>105</v>
      </c>
      <c r="B42" s="66" t="s">
        <v>152</v>
      </c>
      <c r="C42" s="67" t="s">
        <v>31</v>
      </c>
      <c r="D42" s="76">
        <v>1</v>
      </c>
      <c r="E42" s="69"/>
      <c r="F42" s="69">
        <f t="shared" si="2"/>
        <v>0</v>
      </c>
    </row>
    <row r="43" spans="1:6" s="15" customFormat="1" ht="21.75" customHeight="1">
      <c r="A43" s="73" t="s">
        <v>220</v>
      </c>
      <c r="B43" s="66" t="s">
        <v>153</v>
      </c>
      <c r="C43" s="67" t="s">
        <v>31</v>
      </c>
      <c r="D43" s="68">
        <v>2</v>
      </c>
      <c r="E43" s="69"/>
      <c r="F43" s="69">
        <f t="shared" si="2"/>
        <v>0</v>
      </c>
    </row>
    <row r="44" spans="1:6" s="15" customFormat="1" ht="21.75" customHeight="1">
      <c r="A44" s="73" t="s">
        <v>106</v>
      </c>
      <c r="B44" s="66" t="s">
        <v>154</v>
      </c>
      <c r="C44" s="67" t="s">
        <v>31</v>
      </c>
      <c r="D44" s="76">
        <v>1</v>
      </c>
      <c r="E44" s="69"/>
      <c r="F44" s="69">
        <f>D44*E44</f>
        <v>0</v>
      </c>
    </row>
    <row r="45" spans="1:6" s="15" customFormat="1" ht="39.75" customHeight="1">
      <c r="A45" s="73" t="s">
        <v>107</v>
      </c>
      <c r="B45" s="66" t="s">
        <v>155</v>
      </c>
      <c r="C45" s="67" t="s">
        <v>31</v>
      </c>
      <c r="D45" s="68">
        <v>1</v>
      </c>
      <c r="E45" s="69"/>
      <c r="F45" s="69">
        <f aca="true" t="shared" si="3" ref="F45:F50">E45*D45</f>
        <v>0</v>
      </c>
    </row>
    <row r="46" spans="1:6" s="15" customFormat="1" ht="21.75" customHeight="1">
      <c r="A46" s="73" t="s">
        <v>221</v>
      </c>
      <c r="B46" s="66" t="s">
        <v>193</v>
      </c>
      <c r="C46" s="67" t="s">
        <v>31</v>
      </c>
      <c r="D46" s="76">
        <v>2</v>
      </c>
      <c r="E46" s="69"/>
      <c r="F46" s="69">
        <f t="shared" si="3"/>
        <v>0</v>
      </c>
    </row>
    <row r="47" spans="1:6" s="15" customFormat="1" ht="21.75" customHeight="1">
      <c r="A47" s="73" t="s">
        <v>222</v>
      </c>
      <c r="B47" s="66" t="s">
        <v>156</v>
      </c>
      <c r="C47" s="67" t="s">
        <v>31</v>
      </c>
      <c r="D47" s="76">
        <v>1</v>
      </c>
      <c r="E47" s="69"/>
      <c r="F47" s="69">
        <f t="shared" si="3"/>
        <v>0</v>
      </c>
    </row>
    <row r="48" spans="1:6" s="15" customFormat="1" ht="32.25" customHeight="1">
      <c r="A48" s="73" t="s">
        <v>223</v>
      </c>
      <c r="B48" s="66" t="s">
        <v>166</v>
      </c>
      <c r="C48" s="67" t="s">
        <v>31</v>
      </c>
      <c r="D48" s="76">
        <v>1</v>
      </c>
      <c r="E48" s="69"/>
      <c r="F48" s="69">
        <f t="shared" si="3"/>
        <v>0</v>
      </c>
    </row>
    <row r="49" spans="1:6" s="15" customFormat="1" ht="33.75" customHeight="1">
      <c r="A49" s="73" t="s">
        <v>224</v>
      </c>
      <c r="B49" s="66" t="s">
        <v>167</v>
      </c>
      <c r="C49" s="67" t="s">
        <v>31</v>
      </c>
      <c r="D49" s="76">
        <v>1</v>
      </c>
      <c r="E49" s="69"/>
      <c r="F49" s="69">
        <f t="shared" si="3"/>
        <v>0</v>
      </c>
    </row>
    <row r="50" spans="1:6" s="15" customFormat="1" ht="35.25" customHeight="1">
      <c r="A50" s="73" t="s">
        <v>108</v>
      </c>
      <c r="B50" s="66" t="s">
        <v>168</v>
      </c>
      <c r="C50" s="67" t="s">
        <v>31</v>
      </c>
      <c r="D50" s="68">
        <v>2</v>
      </c>
      <c r="E50" s="69"/>
      <c r="F50" s="69">
        <f t="shared" si="3"/>
        <v>0</v>
      </c>
    </row>
    <row r="51" spans="1:6" s="15" customFormat="1" ht="35.25" customHeight="1">
      <c r="A51" s="73" t="s">
        <v>109</v>
      </c>
      <c r="B51" s="77" t="s">
        <v>226</v>
      </c>
      <c r="C51" s="67" t="s">
        <v>31</v>
      </c>
      <c r="D51" s="68">
        <v>1</v>
      </c>
      <c r="E51" s="69"/>
      <c r="F51" s="69">
        <f>E51*D51</f>
        <v>0</v>
      </c>
    </row>
    <row r="52" spans="1:6" s="15" customFormat="1" ht="34.5" customHeight="1">
      <c r="A52" s="73" t="s">
        <v>110</v>
      </c>
      <c r="B52" s="66" t="s">
        <v>180</v>
      </c>
      <c r="C52" s="67" t="s">
        <v>31</v>
      </c>
      <c r="D52" s="68">
        <v>1</v>
      </c>
      <c r="E52" s="69"/>
      <c r="F52" s="69">
        <f>E52*D52</f>
        <v>0</v>
      </c>
    </row>
    <row r="53" spans="1:6" s="15" customFormat="1" ht="67.5" customHeight="1">
      <c r="A53" s="73" t="s">
        <v>111</v>
      </c>
      <c r="B53" s="82" t="s">
        <v>169</v>
      </c>
      <c r="C53" s="67" t="s">
        <v>31</v>
      </c>
      <c r="D53" s="68">
        <v>1</v>
      </c>
      <c r="E53" s="69"/>
      <c r="F53" s="69">
        <f>E53*D53</f>
        <v>0</v>
      </c>
    </row>
    <row r="54" spans="1:6" s="15" customFormat="1" ht="21.75" customHeight="1">
      <c r="A54" s="73" t="s">
        <v>230</v>
      </c>
      <c r="B54" s="66" t="s">
        <v>157</v>
      </c>
      <c r="C54" s="67" t="s">
        <v>31</v>
      </c>
      <c r="D54" s="76">
        <v>1</v>
      </c>
      <c r="E54" s="69"/>
      <c r="F54" s="69">
        <f>D54*E54</f>
        <v>0</v>
      </c>
    </row>
    <row r="55" spans="1:6" s="15" customFormat="1" ht="39.75" customHeight="1">
      <c r="A55" s="73" t="s">
        <v>112</v>
      </c>
      <c r="B55" s="66" t="s">
        <v>134</v>
      </c>
      <c r="C55" s="67" t="s">
        <v>0</v>
      </c>
      <c r="D55" s="68">
        <v>1</v>
      </c>
      <c r="E55" s="69"/>
      <c r="F55" s="69">
        <f>D55*E55</f>
        <v>0</v>
      </c>
    </row>
    <row r="56" spans="1:256" s="39" customFormat="1" ht="39.75" customHeight="1">
      <c r="A56" s="75" t="s">
        <v>33</v>
      </c>
      <c r="B56" s="62" t="s">
        <v>62</v>
      </c>
      <c r="C56" s="63"/>
      <c r="D56" s="64"/>
      <c r="E56" s="110"/>
      <c r="F56" s="65">
        <f>SUM(F58:F81)</f>
        <v>0</v>
      </c>
      <c r="G56" s="11"/>
      <c r="H56" s="12"/>
      <c r="I56" s="37"/>
      <c r="J56" s="37"/>
      <c r="K56" s="38"/>
      <c r="L56" s="38"/>
      <c r="M56" s="11"/>
      <c r="N56" s="12"/>
      <c r="O56" s="37"/>
      <c r="P56" s="37"/>
      <c r="Q56" s="38"/>
      <c r="R56" s="38"/>
      <c r="S56" s="11"/>
      <c r="T56" s="12"/>
      <c r="U56" s="37"/>
      <c r="V56" s="37"/>
      <c r="W56" s="38"/>
      <c r="X56" s="38"/>
      <c r="Y56" s="11"/>
      <c r="Z56" s="12"/>
      <c r="AA56" s="37"/>
      <c r="AB56" s="37"/>
      <c r="AC56" s="38"/>
      <c r="AD56" s="38"/>
      <c r="AE56" s="11"/>
      <c r="AF56" s="12"/>
      <c r="AG56" s="37"/>
      <c r="AH56" s="37"/>
      <c r="AI56" s="38"/>
      <c r="AJ56" s="38"/>
      <c r="AK56" s="11"/>
      <c r="AL56" s="12"/>
      <c r="AM56" s="37"/>
      <c r="AN56" s="37"/>
      <c r="AO56" s="38"/>
      <c r="AP56" s="38"/>
      <c r="AQ56" s="11"/>
      <c r="AR56" s="12"/>
      <c r="AS56" s="37"/>
      <c r="AT56" s="37"/>
      <c r="AU56" s="38"/>
      <c r="AV56" s="38"/>
      <c r="AW56" s="11"/>
      <c r="AX56" s="12"/>
      <c r="AY56" s="37"/>
      <c r="AZ56" s="37"/>
      <c r="BA56" s="38"/>
      <c r="BB56" s="38"/>
      <c r="BC56" s="11"/>
      <c r="BD56" s="12"/>
      <c r="BE56" s="37"/>
      <c r="BF56" s="37"/>
      <c r="BG56" s="38"/>
      <c r="BH56" s="38"/>
      <c r="BI56" s="11"/>
      <c r="BJ56" s="12"/>
      <c r="BK56" s="37"/>
      <c r="BL56" s="37"/>
      <c r="BM56" s="38"/>
      <c r="BN56" s="38"/>
      <c r="BO56" s="11"/>
      <c r="BP56" s="12"/>
      <c r="BQ56" s="37"/>
      <c r="BR56" s="37"/>
      <c r="BS56" s="38"/>
      <c r="BT56" s="38"/>
      <c r="BU56" s="11"/>
      <c r="BV56" s="12"/>
      <c r="BW56" s="37"/>
      <c r="BX56" s="37"/>
      <c r="BY56" s="38"/>
      <c r="BZ56" s="38"/>
      <c r="CA56" s="11"/>
      <c r="CB56" s="12"/>
      <c r="CC56" s="37"/>
      <c r="CD56" s="37"/>
      <c r="CE56" s="38"/>
      <c r="CF56" s="38"/>
      <c r="CG56" s="11"/>
      <c r="CH56" s="12"/>
      <c r="CI56" s="37"/>
      <c r="CJ56" s="37"/>
      <c r="CK56" s="38"/>
      <c r="CL56" s="38"/>
      <c r="CM56" s="11"/>
      <c r="CN56" s="12"/>
      <c r="CO56" s="37"/>
      <c r="CP56" s="37"/>
      <c r="CQ56" s="38"/>
      <c r="CR56" s="38"/>
      <c r="CS56" s="11"/>
      <c r="CT56" s="12"/>
      <c r="CU56" s="37"/>
      <c r="CV56" s="37"/>
      <c r="CW56" s="38"/>
      <c r="CX56" s="38"/>
      <c r="CY56" s="11"/>
      <c r="CZ56" s="12"/>
      <c r="DA56" s="37"/>
      <c r="DB56" s="37"/>
      <c r="DC56" s="38"/>
      <c r="DD56" s="38"/>
      <c r="DE56" s="11"/>
      <c r="DF56" s="12"/>
      <c r="DG56" s="37"/>
      <c r="DH56" s="37"/>
      <c r="DI56" s="38"/>
      <c r="DJ56" s="38"/>
      <c r="DK56" s="11"/>
      <c r="DL56" s="12"/>
      <c r="DM56" s="37"/>
      <c r="DN56" s="37"/>
      <c r="DO56" s="38"/>
      <c r="DP56" s="38"/>
      <c r="DQ56" s="11"/>
      <c r="DR56" s="12"/>
      <c r="DS56" s="37"/>
      <c r="DT56" s="37"/>
      <c r="DU56" s="38"/>
      <c r="DV56" s="38"/>
      <c r="DW56" s="11"/>
      <c r="DX56" s="12"/>
      <c r="DY56" s="37"/>
      <c r="DZ56" s="37"/>
      <c r="EA56" s="38"/>
      <c r="EB56" s="38"/>
      <c r="EC56" s="11"/>
      <c r="ED56" s="12"/>
      <c r="EE56" s="37"/>
      <c r="EF56" s="37"/>
      <c r="EG56" s="38"/>
      <c r="EH56" s="38"/>
      <c r="EI56" s="11"/>
      <c r="EJ56" s="12"/>
      <c r="EK56" s="37"/>
      <c r="EL56" s="37"/>
      <c r="EM56" s="38"/>
      <c r="EN56" s="38"/>
      <c r="EO56" s="11"/>
      <c r="EP56" s="12"/>
      <c r="EQ56" s="37"/>
      <c r="ER56" s="37"/>
      <c r="ES56" s="38"/>
      <c r="ET56" s="38"/>
      <c r="EU56" s="11"/>
      <c r="EV56" s="12"/>
      <c r="EW56" s="37"/>
      <c r="EX56" s="37"/>
      <c r="EY56" s="38"/>
      <c r="EZ56" s="38"/>
      <c r="FA56" s="11"/>
      <c r="FB56" s="12"/>
      <c r="FC56" s="37"/>
      <c r="FD56" s="37"/>
      <c r="FE56" s="38"/>
      <c r="FF56" s="38"/>
      <c r="FG56" s="11"/>
      <c r="FH56" s="12"/>
      <c r="FI56" s="37"/>
      <c r="FJ56" s="37"/>
      <c r="FK56" s="38"/>
      <c r="FL56" s="38"/>
      <c r="FM56" s="11"/>
      <c r="FN56" s="12"/>
      <c r="FO56" s="37"/>
      <c r="FP56" s="37"/>
      <c r="FQ56" s="38"/>
      <c r="FR56" s="38"/>
      <c r="FS56" s="11"/>
      <c r="FT56" s="12"/>
      <c r="FU56" s="37"/>
      <c r="FV56" s="37"/>
      <c r="FW56" s="38"/>
      <c r="FX56" s="38"/>
      <c r="FY56" s="11"/>
      <c r="FZ56" s="12"/>
      <c r="GA56" s="37"/>
      <c r="GB56" s="37"/>
      <c r="GC56" s="38"/>
      <c r="GD56" s="38"/>
      <c r="GE56" s="11"/>
      <c r="GF56" s="12"/>
      <c r="GG56" s="37"/>
      <c r="GH56" s="37"/>
      <c r="GI56" s="38"/>
      <c r="GJ56" s="38"/>
      <c r="GK56" s="11"/>
      <c r="GL56" s="12"/>
      <c r="GM56" s="37"/>
      <c r="GN56" s="37"/>
      <c r="GO56" s="38"/>
      <c r="GP56" s="38"/>
      <c r="GQ56" s="11"/>
      <c r="GR56" s="12"/>
      <c r="GS56" s="37"/>
      <c r="GT56" s="37"/>
      <c r="GU56" s="38"/>
      <c r="GV56" s="38"/>
      <c r="GW56" s="11"/>
      <c r="GX56" s="12"/>
      <c r="GY56" s="37"/>
      <c r="GZ56" s="37"/>
      <c r="HA56" s="38"/>
      <c r="HB56" s="38"/>
      <c r="HC56" s="11"/>
      <c r="HD56" s="12"/>
      <c r="HE56" s="37"/>
      <c r="HF56" s="37"/>
      <c r="HG56" s="38"/>
      <c r="HH56" s="38"/>
      <c r="HI56" s="11"/>
      <c r="HJ56" s="12"/>
      <c r="HK56" s="37"/>
      <c r="HL56" s="37"/>
      <c r="HM56" s="38"/>
      <c r="HN56" s="38"/>
      <c r="HO56" s="11"/>
      <c r="HP56" s="12"/>
      <c r="HQ56" s="37"/>
      <c r="HR56" s="37"/>
      <c r="HS56" s="38"/>
      <c r="HT56" s="38"/>
      <c r="HU56" s="11"/>
      <c r="HV56" s="12"/>
      <c r="HW56" s="37"/>
      <c r="HX56" s="37"/>
      <c r="HY56" s="38"/>
      <c r="HZ56" s="38"/>
      <c r="IA56" s="11"/>
      <c r="IB56" s="12"/>
      <c r="IC56" s="37"/>
      <c r="ID56" s="37"/>
      <c r="IE56" s="38"/>
      <c r="IF56" s="38"/>
      <c r="IG56" s="11"/>
      <c r="IH56" s="12"/>
      <c r="II56" s="37"/>
      <c r="IJ56" s="37"/>
      <c r="IK56" s="38"/>
      <c r="IL56" s="38"/>
      <c r="IM56" s="11"/>
      <c r="IN56" s="12"/>
      <c r="IO56" s="37"/>
      <c r="IP56" s="37"/>
      <c r="IQ56" s="38"/>
      <c r="IR56" s="38"/>
      <c r="IS56" s="11"/>
      <c r="IT56" s="12"/>
      <c r="IU56" s="37"/>
      <c r="IV56" s="37"/>
    </row>
    <row r="57" spans="1:6" s="15" customFormat="1" ht="45.75" customHeight="1">
      <c r="A57" s="73" t="s">
        <v>80</v>
      </c>
      <c r="B57" s="66" t="s">
        <v>18</v>
      </c>
      <c r="C57" s="67"/>
      <c r="D57" s="68"/>
      <c r="E57" s="111"/>
      <c r="F57" s="69"/>
    </row>
    <row r="58" spans="1:6" s="15" customFormat="1" ht="21.75" customHeight="1">
      <c r="A58" s="73" t="s">
        <v>113</v>
      </c>
      <c r="B58" s="66" t="s">
        <v>19</v>
      </c>
      <c r="C58" s="67" t="s">
        <v>77</v>
      </c>
      <c r="D58" s="76">
        <v>13</v>
      </c>
      <c r="E58" s="109"/>
      <c r="F58" s="69">
        <f>D58*E58</f>
        <v>0</v>
      </c>
    </row>
    <row r="59" spans="1:6" s="15" customFormat="1" ht="21.75" customHeight="1">
      <c r="A59" s="73" t="s">
        <v>114</v>
      </c>
      <c r="B59" s="66" t="s">
        <v>20</v>
      </c>
      <c r="C59" s="67" t="s">
        <v>77</v>
      </c>
      <c r="D59" s="76">
        <v>8</v>
      </c>
      <c r="E59" s="109"/>
      <c r="F59" s="69">
        <f>D59*E59</f>
        <v>0</v>
      </c>
    </row>
    <row r="60" spans="1:6" s="15" customFormat="1" ht="36.75" customHeight="1">
      <c r="A60" s="73" t="s">
        <v>7</v>
      </c>
      <c r="B60" s="66" t="s">
        <v>45</v>
      </c>
      <c r="C60" s="67"/>
      <c r="D60" s="76"/>
      <c r="E60" s="109"/>
      <c r="F60" s="69"/>
    </row>
    <row r="61" spans="1:6" s="15" customFormat="1" ht="21.75" customHeight="1">
      <c r="A61" s="73" t="s">
        <v>115</v>
      </c>
      <c r="B61" s="66" t="s">
        <v>46</v>
      </c>
      <c r="C61" s="67" t="s">
        <v>31</v>
      </c>
      <c r="D61" s="76">
        <v>1</v>
      </c>
      <c r="E61" s="109"/>
      <c r="F61" s="69">
        <f>D61*E61</f>
        <v>0</v>
      </c>
    </row>
    <row r="62" spans="1:6" s="15" customFormat="1" ht="21.75" customHeight="1">
      <c r="A62" s="73" t="s">
        <v>116</v>
      </c>
      <c r="B62" s="66" t="s">
        <v>47</v>
      </c>
      <c r="C62" s="67" t="s">
        <v>31</v>
      </c>
      <c r="D62" s="76">
        <v>2</v>
      </c>
      <c r="E62" s="109"/>
      <c r="F62" s="69">
        <f>D62*E62</f>
        <v>0</v>
      </c>
    </row>
    <row r="63" spans="1:6" s="15" customFormat="1" ht="21.75" customHeight="1">
      <c r="A63" s="73" t="s">
        <v>136</v>
      </c>
      <c r="B63" s="66" t="s">
        <v>130</v>
      </c>
      <c r="C63" s="67" t="s">
        <v>31</v>
      </c>
      <c r="D63" s="76">
        <v>1</v>
      </c>
      <c r="E63" s="109"/>
      <c r="F63" s="69">
        <f>D63*E63</f>
        <v>0</v>
      </c>
    </row>
    <row r="64" spans="1:6" s="15" customFormat="1" ht="45.75" customHeight="1">
      <c r="A64" s="73" t="s">
        <v>8</v>
      </c>
      <c r="B64" s="66" t="s">
        <v>21</v>
      </c>
      <c r="C64" s="67"/>
      <c r="D64" s="68"/>
      <c r="E64" s="111"/>
      <c r="F64" s="69"/>
    </row>
    <row r="65" spans="1:6" s="15" customFormat="1" ht="21.75" customHeight="1">
      <c r="A65" s="73" t="s">
        <v>117</v>
      </c>
      <c r="B65" s="66" t="s">
        <v>22</v>
      </c>
      <c r="C65" s="67" t="s">
        <v>77</v>
      </c>
      <c r="D65" s="76">
        <v>15</v>
      </c>
      <c r="E65" s="109"/>
      <c r="F65" s="69">
        <f>D65*E65</f>
        <v>0</v>
      </c>
    </row>
    <row r="66" spans="1:6" s="15" customFormat="1" ht="21.75" customHeight="1">
      <c r="A66" s="73" t="s">
        <v>137</v>
      </c>
      <c r="B66" s="66" t="s">
        <v>23</v>
      </c>
      <c r="C66" s="67" t="s">
        <v>77</v>
      </c>
      <c r="D66" s="76">
        <v>10</v>
      </c>
      <c r="E66" s="109"/>
      <c r="F66" s="69">
        <f>D66*E66</f>
        <v>0</v>
      </c>
    </row>
    <row r="67" spans="1:6" s="15" customFormat="1" ht="21.75" customHeight="1">
      <c r="A67" s="73" t="s">
        <v>137</v>
      </c>
      <c r="B67" s="66" t="s">
        <v>203</v>
      </c>
      <c r="C67" s="67" t="s">
        <v>77</v>
      </c>
      <c r="D67" s="76">
        <v>4</v>
      </c>
      <c r="E67" s="109"/>
      <c r="F67" s="69">
        <f>D67*E67</f>
        <v>0</v>
      </c>
    </row>
    <row r="68" spans="1:6" s="15" customFormat="1" ht="37.5" customHeight="1">
      <c r="A68" s="73" t="s">
        <v>9</v>
      </c>
      <c r="B68" s="66" t="s">
        <v>14</v>
      </c>
      <c r="C68" s="67"/>
      <c r="D68" s="68"/>
      <c r="E68" s="111"/>
      <c r="F68" s="69"/>
    </row>
    <row r="69" spans="1:6" s="15" customFormat="1" ht="21.75" customHeight="1">
      <c r="A69" s="73" t="s">
        <v>118</v>
      </c>
      <c r="B69" s="66" t="s">
        <v>44</v>
      </c>
      <c r="C69" s="67" t="s">
        <v>77</v>
      </c>
      <c r="D69" s="76">
        <v>10</v>
      </c>
      <c r="E69" s="109"/>
      <c r="F69" s="69">
        <f>D69*E69</f>
        <v>0</v>
      </c>
    </row>
    <row r="70" spans="1:6" s="15" customFormat="1" ht="21.75" customHeight="1">
      <c r="A70" s="73" t="s">
        <v>10</v>
      </c>
      <c r="B70" s="66" t="s">
        <v>48</v>
      </c>
      <c r="C70" s="67" t="s">
        <v>31</v>
      </c>
      <c r="D70" s="76">
        <v>7</v>
      </c>
      <c r="E70" s="109"/>
      <c r="F70" s="69">
        <f>D70*E70</f>
        <v>0</v>
      </c>
    </row>
    <row r="71" spans="1:6" s="15" customFormat="1" ht="60.75" customHeight="1">
      <c r="A71" s="73" t="s">
        <v>11</v>
      </c>
      <c r="B71" s="66" t="s">
        <v>188</v>
      </c>
      <c r="C71" s="67" t="s">
        <v>31</v>
      </c>
      <c r="D71" s="68">
        <v>1</v>
      </c>
      <c r="E71" s="109"/>
      <c r="F71" s="69">
        <f aca="true" t="shared" si="4" ref="F71:F81">E71*D71</f>
        <v>0</v>
      </c>
    </row>
    <row r="72" spans="1:6" s="15" customFormat="1" ht="55.5" customHeight="1">
      <c r="A72" s="73" t="s">
        <v>12</v>
      </c>
      <c r="B72" s="66" t="s">
        <v>205</v>
      </c>
      <c r="C72" s="67" t="s">
        <v>31</v>
      </c>
      <c r="D72" s="68">
        <v>1</v>
      </c>
      <c r="E72" s="109"/>
      <c r="F72" s="69">
        <f>E72*D72</f>
        <v>0</v>
      </c>
    </row>
    <row r="73" spans="1:6" s="15" customFormat="1" ht="75" customHeight="1">
      <c r="A73" s="73" t="s">
        <v>12</v>
      </c>
      <c r="B73" s="66" t="s">
        <v>206</v>
      </c>
      <c r="C73" s="67" t="s">
        <v>31</v>
      </c>
      <c r="D73" s="68">
        <v>3</v>
      </c>
      <c r="E73" s="109"/>
      <c r="F73" s="69">
        <f t="shared" si="4"/>
        <v>0</v>
      </c>
    </row>
    <row r="74" spans="1:6" s="15" customFormat="1" ht="54.75" customHeight="1">
      <c r="A74" s="73" t="s">
        <v>13</v>
      </c>
      <c r="B74" s="66" t="s">
        <v>204</v>
      </c>
      <c r="C74" s="67" t="s">
        <v>31</v>
      </c>
      <c r="D74" s="68">
        <v>1</v>
      </c>
      <c r="E74" s="109"/>
      <c r="F74" s="69">
        <f t="shared" si="4"/>
        <v>0</v>
      </c>
    </row>
    <row r="75" spans="1:6" s="15" customFormat="1" ht="56.25" customHeight="1">
      <c r="A75" s="73" t="s">
        <v>119</v>
      </c>
      <c r="B75" s="66" t="s">
        <v>202</v>
      </c>
      <c r="C75" s="67" t="s">
        <v>31</v>
      </c>
      <c r="D75" s="68">
        <v>1</v>
      </c>
      <c r="E75" s="109"/>
      <c r="F75" s="69">
        <f t="shared" si="4"/>
        <v>0</v>
      </c>
    </row>
    <row r="76" spans="1:6" s="15" customFormat="1" ht="75" customHeight="1">
      <c r="A76" s="73" t="s">
        <v>120</v>
      </c>
      <c r="B76" s="66" t="s">
        <v>190</v>
      </c>
      <c r="C76" s="67" t="s">
        <v>31</v>
      </c>
      <c r="D76" s="68">
        <v>3</v>
      </c>
      <c r="E76" s="109"/>
      <c r="F76" s="69">
        <f t="shared" si="4"/>
        <v>0</v>
      </c>
    </row>
    <row r="77" spans="1:6" s="15" customFormat="1" ht="75" customHeight="1">
      <c r="A77" s="73" t="s">
        <v>121</v>
      </c>
      <c r="B77" s="66" t="s">
        <v>191</v>
      </c>
      <c r="C77" s="67" t="s">
        <v>31</v>
      </c>
      <c r="D77" s="68">
        <v>1</v>
      </c>
      <c r="E77" s="109"/>
      <c r="F77" s="69">
        <f t="shared" si="4"/>
        <v>0</v>
      </c>
    </row>
    <row r="78" spans="1:6" s="15" customFormat="1" ht="59.25" customHeight="1">
      <c r="A78" s="73" t="s">
        <v>122</v>
      </c>
      <c r="B78" s="66" t="s">
        <v>200</v>
      </c>
      <c r="C78" s="67" t="s">
        <v>31</v>
      </c>
      <c r="D78" s="68">
        <v>2</v>
      </c>
      <c r="E78" s="109"/>
      <c r="F78" s="69">
        <f t="shared" si="4"/>
        <v>0</v>
      </c>
    </row>
    <row r="79" spans="1:6" s="15" customFormat="1" ht="63" customHeight="1">
      <c r="A79" s="73" t="s">
        <v>123</v>
      </c>
      <c r="B79" s="66" t="s">
        <v>192</v>
      </c>
      <c r="C79" s="67" t="s">
        <v>31</v>
      </c>
      <c r="D79" s="68">
        <v>1</v>
      </c>
      <c r="E79" s="109"/>
      <c r="F79" s="69">
        <f t="shared" si="4"/>
        <v>0</v>
      </c>
    </row>
    <row r="80" spans="1:6" s="15" customFormat="1" ht="75" customHeight="1">
      <c r="A80" s="73" t="s">
        <v>124</v>
      </c>
      <c r="B80" s="66" t="s">
        <v>201</v>
      </c>
      <c r="C80" s="67" t="s">
        <v>31</v>
      </c>
      <c r="D80" s="68">
        <v>2</v>
      </c>
      <c r="E80" s="109"/>
      <c r="F80" s="69">
        <f t="shared" si="4"/>
        <v>0</v>
      </c>
    </row>
    <row r="81" spans="1:6" s="15" customFormat="1" ht="56.25" customHeight="1">
      <c r="A81" s="73" t="s">
        <v>125</v>
      </c>
      <c r="B81" s="66" t="s">
        <v>189</v>
      </c>
      <c r="C81" s="67" t="s">
        <v>31</v>
      </c>
      <c r="D81" s="68">
        <v>2</v>
      </c>
      <c r="E81" s="109"/>
      <c r="F81" s="69">
        <f t="shared" si="4"/>
        <v>0</v>
      </c>
    </row>
    <row r="82" spans="1:256" s="39" customFormat="1" ht="39.75" customHeight="1">
      <c r="A82" s="75" t="s">
        <v>34</v>
      </c>
      <c r="B82" s="62" t="s">
        <v>86</v>
      </c>
      <c r="C82" s="63"/>
      <c r="D82" s="64"/>
      <c r="E82" s="110"/>
      <c r="F82" s="65">
        <f>F83+F84+F85+F86+F89</f>
        <v>0</v>
      </c>
      <c r="G82" s="11"/>
      <c r="H82" s="12"/>
      <c r="I82" s="37"/>
      <c r="J82" s="37"/>
      <c r="K82" s="38"/>
      <c r="L82" s="38"/>
      <c r="M82" s="11"/>
      <c r="N82" s="12"/>
      <c r="O82" s="37"/>
      <c r="P82" s="37"/>
      <c r="Q82" s="38"/>
      <c r="R82" s="38"/>
      <c r="S82" s="11"/>
      <c r="T82" s="12"/>
      <c r="U82" s="37"/>
      <c r="V82" s="37"/>
      <c r="W82" s="38"/>
      <c r="X82" s="38"/>
      <c r="Y82" s="11"/>
      <c r="Z82" s="12"/>
      <c r="AA82" s="37"/>
      <c r="AB82" s="37"/>
      <c r="AC82" s="38"/>
      <c r="AD82" s="38"/>
      <c r="AE82" s="11"/>
      <c r="AF82" s="12"/>
      <c r="AG82" s="37"/>
      <c r="AH82" s="37"/>
      <c r="AI82" s="38"/>
      <c r="AJ82" s="38"/>
      <c r="AK82" s="11"/>
      <c r="AL82" s="12"/>
      <c r="AM82" s="37"/>
      <c r="AN82" s="37"/>
      <c r="AO82" s="38"/>
      <c r="AP82" s="38"/>
      <c r="AQ82" s="11"/>
      <c r="AR82" s="12"/>
      <c r="AS82" s="37"/>
      <c r="AT82" s="37"/>
      <c r="AU82" s="38"/>
      <c r="AV82" s="38"/>
      <c r="AW82" s="11"/>
      <c r="AX82" s="12"/>
      <c r="AY82" s="37"/>
      <c r="AZ82" s="37"/>
      <c r="BA82" s="38"/>
      <c r="BB82" s="38"/>
      <c r="BC82" s="11"/>
      <c r="BD82" s="12"/>
      <c r="BE82" s="37"/>
      <c r="BF82" s="37"/>
      <c r="BG82" s="38"/>
      <c r="BH82" s="38"/>
      <c r="BI82" s="11"/>
      <c r="BJ82" s="12"/>
      <c r="BK82" s="37"/>
      <c r="BL82" s="37"/>
      <c r="BM82" s="38"/>
      <c r="BN82" s="38"/>
      <c r="BO82" s="11"/>
      <c r="BP82" s="12"/>
      <c r="BQ82" s="37"/>
      <c r="BR82" s="37"/>
      <c r="BS82" s="38"/>
      <c r="BT82" s="38"/>
      <c r="BU82" s="11"/>
      <c r="BV82" s="12"/>
      <c r="BW82" s="37"/>
      <c r="BX82" s="37"/>
      <c r="BY82" s="38"/>
      <c r="BZ82" s="38"/>
      <c r="CA82" s="11"/>
      <c r="CB82" s="12"/>
      <c r="CC82" s="37"/>
      <c r="CD82" s="37"/>
      <c r="CE82" s="38"/>
      <c r="CF82" s="38"/>
      <c r="CG82" s="11"/>
      <c r="CH82" s="12"/>
      <c r="CI82" s="37"/>
      <c r="CJ82" s="37"/>
      <c r="CK82" s="38"/>
      <c r="CL82" s="38"/>
      <c r="CM82" s="11"/>
      <c r="CN82" s="12"/>
      <c r="CO82" s="37"/>
      <c r="CP82" s="37"/>
      <c r="CQ82" s="38"/>
      <c r="CR82" s="38"/>
      <c r="CS82" s="11"/>
      <c r="CT82" s="12"/>
      <c r="CU82" s="37"/>
      <c r="CV82" s="37"/>
      <c r="CW82" s="38"/>
      <c r="CX82" s="38"/>
      <c r="CY82" s="11"/>
      <c r="CZ82" s="12"/>
      <c r="DA82" s="37"/>
      <c r="DB82" s="37"/>
      <c r="DC82" s="38"/>
      <c r="DD82" s="38"/>
      <c r="DE82" s="11"/>
      <c r="DF82" s="12"/>
      <c r="DG82" s="37"/>
      <c r="DH82" s="37"/>
      <c r="DI82" s="38"/>
      <c r="DJ82" s="38"/>
      <c r="DK82" s="11"/>
      <c r="DL82" s="12"/>
      <c r="DM82" s="37"/>
      <c r="DN82" s="37"/>
      <c r="DO82" s="38"/>
      <c r="DP82" s="38"/>
      <c r="DQ82" s="11"/>
      <c r="DR82" s="12"/>
      <c r="DS82" s="37"/>
      <c r="DT82" s="37"/>
      <c r="DU82" s="38"/>
      <c r="DV82" s="38"/>
      <c r="DW82" s="11"/>
      <c r="DX82" s="12"/>
      <c r="DY82" s="37"/>
      <c r="DZ82" s="37"/>
      <c r="EA82" s="38"/>
      <c r="EB82" s="38"/>
      <c r="EC82" s="11"/>
      <c r="ED82" s="12"/>
      <c r="EE82" s="37"/>
      <c r="EF82" s="37"/>
      <c r="EG82" s="38"/>
      <c r="EH82" s="38"/>
      <c r="EI82" s="11"/>
      <c r="EJ82" s="12"/>
      <c r="EK82" s="37"/>
      <c r="EL82" s="37"/>
      <c r="EM82" s="38"/>
      <c r="EN82" s="38"/>
      <c r="EO82" s="11"/>
      <c r="EP82" s="12"/>
      <c r="EQ82" s="37"/>
      <c r="ER82" s="37"/>
      <c r="ES82" s="38"/>
      <c r="ET82" s="38"/>
      <c r="EU82" s="11"/>
      <c r="EV82" s="12"/>
      <c r="EW82" s="37"/>
      <c r="EX82" s="37"/>
      <c r="EY82" s="38"/>
      <c r="EZ82" s="38"/>
      <c r="FA82" s="11"/>
      <c r="FB82" s="12"/>
      <c r="FC82" s="37"/>
      <c r="FD82" s="37"/>
      <c r="FE82" s="38"/>
      <c r="FF82" s="38"/>
      <c r="FG82" s="11"/>
      <c r="FH82" s="12"/>
      <c r="FI82" s="37"/>
      <c r="FJ82" s="37"/>
      <c r="FK82" s="38"/>
      <c r="FL82" s="38"/>
      <c r="FM82" s="11"/>
      <c r="FN82" s="12"/>
      <c r="FO82" s="37"/>
      <c r="FP82" s="37"/>
      <c r="FQ82" s="38"/>
      <c r="FR82" s="38"/>
      <c r="FS82" s="11"/>
      <c r="FT82" s="12"/>
      <c r="FU82" s="37"/>
      <c r="FV82" s="37"/>
      <c r="FW82" s="38"/>
      <c r="FX82" s="38"/>
      <c r="FY82" s="11"/>
      <c r="FZ82" s="12"/>
      <c r="GA82" s="37"/>
      <c r="GB82" s="37"/>
      <c r="GC82" s="38"/>
      <c r="GD82" s="38"/>
      <c r="GE82" s="11"/>
      <c r="GF82" s="12"/>
      <c r="GG82" s="37"/>
      <c r="GH82" s="37"/>
      <c r="GI82" s="38"/>
      <c r="GJ82" s="38"/>
      <c r="GK82" s="11"/>
      <c r="GL82" s="12"/>
      <c r="GM82" s="37"/>
      <c r="GN82" s="37"/>
      <c r="GO82" s="38"/>
      <c r="GP82" s="38"/>
      <c r="GQ82" s="11"/>
      <c r="GR82" s="12"/>
      <c r="GS82" s="37"/>
      <c r="GT82" s="37"/>
      <c r="GU82" s="38"/>
      <c r="GV82" s="38"/>
      <c r="GW82" s="11"/>
      <c r="GX82" s="12"/>
      <c r="GY82" s="37"/>
      <c r="GZ82" s="37"/>
      <c r="HA82" s="38"/>
      <c r="HB82" s="38"/>
      <c r="HC82" s="11"/>
      <c r="HD82" s="12"/>
      <c r="HE82" s="37"/>
      <c r="HF82" s="37"/>
      <c r="HG82" s="38"/>
      <c r="HH82" s="38"/>
      <c r="HI82" s="11"/>
      <c r="HJ82" s="12"/>
      <c r="HK82" s="37"/>
      <c r="HL82" s="37"/>
      <c r="HM82" s="38"/>
      <c r="HN82" s="38"/>
      <c r="HO82" s="11"/>
      <c r="HP82" s="12"/>
      <c r="HQ82" s="37"/>
      <c r="HR82" s="37"/>
      <c r="HS82" s="38"/>
      <c r="HT82" s="38"/>
      <c r="HU82" s="11"/>
      <c r="HV82" s="12"/>
      <c r="HW82" s="37"/>
      <c r="HX82" s="37"/>
      <c r="HY82" s="38"/>
      <c r="HZ82" s="38"/>
      <c r="IA82" s="11"/>
      <c r="IB82" s="12"/>
      <c r="IC82" s="37"/>
      <c r="ID82" s="37"/>
      <c r="IE82" s="38"/>
      <c r="IF82" s="38"/>
      <c r="IG82" s="11"/>
      <c r="IH82" s="12"/>
      <c r="II82" s="37"/>
      <c r="IJ82" s="37"/>
      <c r="IK82" s="38"/>
      <c r="IL82" s="38"/>
      <c r="IM82" s="11"/>
      <c r="IN82" s="12"/>
      <c r="IO82" s="37"/>
      <c r="IP82" s="37"/>
      <c r="IQ82" s="38"/>
      <c r="IR82" s="38"/>
      <c r="IS82" s="11"/>
      <c r="IT82" s="12"/>
      <c r="IU82" s="37"/>
      <c r="IV82" s="37"/>
    </row>
    <row r="83" spans="1:6" s="15" customFormat="1" ht="37.5" customHeight="1">
      <c r="A83" s="73" t="s">
        <v>40</v>
      </c>
      <c r="B83" s="66" t="s">
        <v>194</v>
      </c>
      <c r="C83" s="67" t="s">
        <v>31</v>
      </c>
      <c r="D83" s="68">
        <v>2</v>
      </c>
      <c r="E83" s="69"/>
      <c r="F83" s="69">
        <f>D83*E83</f>
        <v>0</v>
      </c>
    </row>
    <row r="84" spans="1:6" s="15" customFormat="1" ht="40.5" customHeight="1">
      <c r="A84" s="73" t="s">
        <v>41</v>
      </c>
      <c r="B84" s="66" t="s">
        <v>195</v>
      </c>
      <c r="C84" s="67" t="s">
        <v>31</v>
      </c>
      <c r="D84" s="68">
        <v>1</v>
      </c>
      <c r="E84" s="69"/>
      <c r="F84" s="69">
        <f>D84*E84</f>
        <v>0</v>
      </c>
    </row>
    <row r="85" spans="1:6" s="15" customFormat="1" ht="45.75" customHeight="1">
      <c r="A85" s="73" t="s">
        <v>42</v>
      </c>
      <c r="B85" s="66" t="s">
        <v>196</v>
      </c>
      <c r="C85" s="67" t="s">
        <v>31</v>
      </c>
      <c r="D85" s="68">
        <v>1</v>
      </c>
      <c r="E85" s="69"/>
      <c r="F85" s="69">
        <f>D85*E85</f>
        <v>0</v>
      </c>
    </row>
    <row r="86" spans="1:6" s="35" customFormat="1" ht="15.75">
      <c r="A86" s="83" t="s">
        <v>43</v>
      </c>
      <c r="B86" s="84" t="s">
        <v>198</v>
      </c>
      <c r="C86" s="85"/>
      <c r="D86" s="86"/>
      <c r="E86" s="106"/>
      <c r="F86" s="69">
        <f>SUM(F87:F88)</f>
        <v>0</v>
      </c>
    </row>
    <row r="87" spans="1:6" s="35" customFormat="1" ht="18.75" customHeight="1">
      <c r="A87" s="83" t="s">
        <v>65</v>
      </c>
      <c r="B87" s="87" t="s">
        <v>49</v>
      </c>
      <c r="C87" s="85" t="s">
        <v>31</v>
      </c>
      <c r="D87" s="86">
        <v>3</v>
      </c>
      <c r="E87" s="106"/>
      <c r="F87" s="69">
        <f>D87*E87</f>
        <v>0</v>
      </c>
    </row>
    <row r="88" spans="1:6" s="15" customFormat="1" ht="17.25" customHeight="1">
      <c r="A88" s="73" t="s">
        <v>85</v>
      </c>
      <c r="B88" s="66" t="s">
        <v>50</v>
      </c>
      <c r="C88" s="67" t="s">
        <v>31</v>
      </c>
      <c r="D88" s="76">
        <v>1</v>
      </c>
      <c r="E88" s="109"/>
      <c r="F88" s="69">
        <f>D88*E88</f>
        <v>0</v>
      </c>
    </row>
    <row r="89" spans="1:6" s="35" customFormat="1" ht="19.5" customHeight="1">
      <c r="A89" s="83" t="s">
        <v>63</v>
      </c>
      <c r="B89" s="84" t="s">
        <v>197</v>
      </c>
      <c r="C89" s="85"/>
      <c r="D89" s="86"/>
      <c r="E89" s="106"/>
      <c r="F89" s="69">
        <f>SUM(F90)</f>
        <v>0</v>
      </c>
    </row>
    <row r="90" spans="1:6" s="15" customFormat="1" ht="18" customHeight="1">
      <c r="A90" s="73" t="s">
        <v>126</v>
      </c>
      <c r="B90" s="66" t="s">
        <v>199</v>
      </c>
      <c r="C90" s="67" t="s">
        <v>31</v>
      </c>
      <c r="D90" s="76">
        <v>2</v>
      </c>
      <c r="E90" s="109"/>
      <c r="F90" s="69">
        <f>D90*E90</f>
        <v>0</v>
      </c>
    </row>
    <row r="91" spans="1:6" s="58" customFormat="1" ht="21" customHeight="1">
      <c r="A91" s="70" t="s">
        <v>64</v>
      </c>
      <c r="B91" s="82" t="s">
        <v>171</v>
      </c>
      <c r="C91" s="67" t="s">
        <v>31</v>
      </c>
      <c r="D91" s="68">
        <v>1</v>
      </c>
      <c r="E91" s="111"/>
      <c r="F91" s="69">
        <f>E91*D91</f>
        <v>0</v>
      </c>
    </row>
    <row r="92" spans="1:6" s="15" customFormat="1" ht="22.5" customHeight="1">
      <c r="A92" s="73" t="s">
        <v>172</v>
      </c>
      <c r="B92" s="66" t="s">
        <v>138</v>
      </c>
      <c r="C92" s="67" t="s">
        <v>31</v>
      </c>
      <c r="D92" s="76">
        <v>1</v>
      </c>
      <c r="E92" s="109"/>
      <c r="F92" s="69">
        <f>D92*E92</f>
        <v>0</v>
      </c>
    </row>
    <row r="93" spans="1:256" s="39" customFormat="1" ht="39.75" customHeight="1">
      <c r="A93" s="75" t="s">
        <v>35</v>
      </c>
      <c r="B93" s="62" t="s">
        <v>51</v>
      </c>
      <c r="C93" s="63"/>
      <c r="D93" s="64"/>
      <c r="E93" s="110"/>
      <c r="F93" s="65">
        <f>F94+F95+F96+F97+F98+F99+F100+F101+F102</f>
        <v>0</v>
      </c>
      <c r="G93" s="11"/>
      <c r="H93" s="12"/>
      <c r="I93" s="37"/>
      <c r="J93" s="37"/>
      <c r="K93" s="38"/>
      <c r="L93" s="38"/>
      <c r="M93" s="11"/>
      <c r="N93" s="12"/>
      <c r="O93" s="37"/>
      <c r="P93" s="37"/>
      <c r="Q93" s="38"/>
      <c r="R93" s="38"/>
      <c r="S93" s="11"/>
      <c r="T93" s="12"/>
      <c r="U93" s="37"/>
      <c r="V93" s="37"/>
      <c r="W93" s="38"/>
      <c r="X93" s="38"/>
      <c r="Y93" s="11"/>
      <c r="Z93" s="12"/>
      <c r="AA93" s="37"/>
      <c r="AB93" s="37"/>
      <c r="AC93" s="38"/>
      <c r="AD93" s="38"/>
      <c r="AE93" s="11"/>
      <c r="AF93" s="12"/>
      <c r="AG93" s="37"/>
      <c r="AH93" s="37"/>
      <c r="AI93" s="38"/>
      <c r="AJ93" s="38"/>
      <c r="AK93" s="11"/>
      <c r="AL93" s="12"/>
      <c r="AM93" s="37"/>
      <c r="AN93" s="37"/>
      <c r="AO93" s="38"/>
      <c r="AP93" s="38"/>
      <c r="AQ93" s="11"/>
      <c r="AR93" s="12"/>
      <c r="AS93" s="37"/>
      <c r="AT93" s="37"/>
      <c r="AU93" s="38"/>
      <c r="AV93" s="38"/>
      <c r="AW93" s="11"/>
      <c r="AX93" s="12"/>
      <c r="AY93" s="37"/>
      <c r="AZ93" s="37"/>
      <c r="BA93" s="38"/>
      <c r="BB93" s="38"/>
      <c r="BC93" s="11"/>
      <c r="BD93" s="12"/>
      <c r="BE93" s="37"/>
      <c r="BF93" s="37"/>
      <c r="BG93" s="38"/>
      <c r="BH93" s="38"/>
      <c r="BI93" s="11"/>
      <c r="BJ93" s="12"/>
      <c r="BK93" s="37"/>
      <c r="BL93" s="37"/>
      <c r="BM93" s="38"/>
      <c r="BN93" s="38"/>
      <c r="BO93" s="11"/>
      <c r="BP93" s="12"/>
      <c r="BQ93" s="37"/>
      <c r="BR93" s="37"/>
      <c r="BS93" s="38"/>
      <c r="BT93" s="38"/>
      <c r="BU93" s="11"/>
      <c r="BV93" s="12"/>
      <c r="BW93" s="37"/>
      <c r="BX93" s="37"/>
      <c r="BY93" s="38"/>
      <c r="BZ93" s="38"/>
      <c r="CA93" s="11"/>
      <c r="CB93" s="12"/>
      <c r="CC93" s="37"/>
      <c r="CD93" s="37"/>
      <c r="CE93" s="38"/>
      <c r="CF93" s="38"/>
      <c r="CG93" s="11"/>
      <c r="CH93" s="12"/>
      <c r="CI93" s="37"/>
      <c r="CJ93" s="37"/>
      <c r="CK93" s="38"/>
      <c r="CL93" s="38"/>
      <c r="CM93" s="11"/>
      <c r="CN93" s="12"/>
      <c r="CO93" s="37"/>
      <c r="CP93" s="37"/>
      <c r="CQ93" s="38"/>
      <c r="CR93" s="38"/>
      <c r="CS93" s="11"/>
      <c r="CT93" s="12"/>
      <c r="CU93" s="37"/>
      <c r="CV93" s="37"/>
      <c r="CW93" s="38"/>
      <c r="CX93" s="38"/>
      <c r="CY93" s="11"/>
      <c r="CZ93" s="12"/>
      <c r="DA93" s="37"/>
      <c r="DB93" s="37"/>
      <c r="DC93" s="38"/>
      <c r="DD93" s="38"/>
      <c r="DE93" s="11"/>
      <c r="DF93" s="12"/>
      <c r="DG93" s="37"/>
      <c r="DH93" s="37"/>
      <c r="DI93" s="38"/>
      <c r="DJ93" s="38"/>
      <c r="DK93" s="11"/>
      <c r="DL93" s="12"/>
      <c r="DM93" s="37"/>
      <c r="DN93" s="37"/>
      <c r="DO93" s="38"/>
      <c r="DP93" s="38"/>
      <c r="DQ93" s="11"/>
      <c r="DR93" s="12"/>
      <c r="DS93" s="37"/>
      <c r="DT93" s="37"/>
      <c r="DU93" s="38"/>
      <c r="DV93" s="38"/>
      <c r="DW93" s="11"/>
      <c r="DX93" s="12"/>
      <c r="DY93" s="37"/>
      <c r="DZ93" s="37"/>
      <c r="EA93" s="38"/>
      <c r="EB93" s="38"/>
      <c r="EC93" s="11"/>
      <c r="ED93" s="12"/>
      <c r="EE93" s="37"/>
      <c r="EF93" s="37"/>
      <c r="EG93" s="38"/>
      <c r="EH93" s="38"/>
      <c r="EI93" s="11"/>
      <c r="EJ93" s="12"/>
      <c r="EK93" s="37"/>
      <c r="EL93" s="37"/>
      <c r="EM93" s="38"/>
      <c r="EN93" s="38"/>
      <c r="EO93" s="11"/>
      <c r="EP93" s="12"/>
      <c r="EQ93" s="37"/>
      <c r="ER93" s="37"/>
      <c r="ES93" s="38"/>
      <c r="ET93" s="38"/>
      <c r="EU93" s="11"/>
      <c r="EV93" s="12"/>
      <c r="EW93" s="37"/>
      <c r="EX93" s="37"/>
      <c r="EY93" s="38"/>
      <c r="EZ93" s="38"/>
      <c r="FA93" s="11"/>
      <c r="FB93" s="12"/>
      <c r="FC93" s="37"/>
      <c r="FD93" s="37"/>
      <c r="FE93" s="38"/>
      <c r="FF93" s="38"/>
      <c r="FG93" s="11"/>
      <c r="FH93" s="12"/>
      <c r="FI93" s="37"/>
      <c r="FJ93" s="37"/>
      <c r="FK93" s="38"/>
      <c r="FL93" s="38"/>
      <c r="FM93" s="11"/>
      <c r="FN93" s="12"/>
      <c r="FO93" s="37"/>
      <c r="FP93" s="37"/>
      <c r="FQ93" s="38"/>
      <c r="FR93" s="38"/>
      <c r="FS93" s="11"/>
      <c r="FT93" s="12"/>
      <c r="FU93" s="37"/>
      <c r="FV93" s="37"/>
      <c r="FW93" s="38"/>
      <c r="FX93" s="38"/>
      <c r="FY93" s="11"/>
      <c r="FZ93" s="12"/>
      <c r="GA93" s="37"/>
      <c r="GB93" s="37"/>
      <c r="GC93" s="38"/>
      <c r="GD93" s="38"/>
      <c r="GE93" s="11"/>
      <c r="GF93" s="12"/>
      <c r="GG93" s="37"/>
      <c r="GH93" s="37"/>
      <c r="GI93" s="38"/>
      <c r="GJ93" s="38"/>
      <c r="GK93" s="11"/>
      <c r="GL93" s="12"/>
      <c r="GM93" s="37"/>
      <c r="GN93" s="37"/>
      <c r="GO93" s="38"/>
      <c r="GP93" s="38"/>
      <c r="GQ93" s="11"/>
      <c r="GR93" s="12"/>
      <c r="GS93" s="37"/>
      <c r="GT93" s="37"/>
      <c r="GU93" s="38"/>
      <c r="GV93" s="38"/>
      <c r="GW93" s="11"/>
      <c r="GX93" s="12"/>
      <c r="GY93" s="37"/>
      <c r="GZ93" s="37"/>
      <c r="HA93" s="38"/>
      <c r="HB93" s="38"/>
      <c r="HC93" s="11"/>
      <c r="HD93" s="12"/>
      <c r="HE93" s="37"/>
      <c r="HF93" s="37"/>
      <c r="HG93" s="38"/>
      <c r="HH93" s="38"/>
      <c r="HI93" s="11"/>
      <c r="HJ93" s="12"/>
      <c r="HK93" s="37"/>
      <c r="HL93" s="37"/>
      <c r="HM93" s="38"/>
      <c r="HN93" s="38"/>
      <c r="HO93" s="11"/>
      <c r="HP93" s="12"/>
      <c r="HQ93" s="37"/>
      <c r="HR93" s="37"/>
      <c r="HS93" s="38"/>
      <c r="HT93" s="38"/>
      <c r="HU93" s="11"/>
      <c r="HV93" s="12"/>
      <c r="HW93" s="37"/>
      <c r="HX93" s="37"/>
      <c r="HY93" s="38"/>
      <c r="HZ93" s="38"/>
      <c r="IA93" s="11"/>
      <c r="IB93" s="12"/>
      <c r="IC93" s="37"/>
      <c r="ID93" s="37"/>
      <c r="IE93" s="38"/>
      <c r="IF93" s="38"/>
      <c r="IG93" s="11"/>
      <c r="IH93" s="12"/>
      <c r="II93" s="37"/>
      <c r="IJ93" s="37"/>
      <c r="IK93" s="38"/>
      <c r="IL93" s="38"/>
      <c r="IM93" s="11"/>
      <c r="IN93" s="12"/>
      <c r="IO93" s="37"/>
      <c r="IP93" s="37"/>
      <c r="IQ93" s="38"/>
      <c r="IR93" s="38"/>
      <c r="IS93" s="11"/>
      <c r="IT93" s="12"/>
      <c r="IU93" s="37"/>
      <c r="IV93" s="37"/>
    </row>
    <row r="94" spans="1:6" s="15" customFormat="1" ht="31.5">
      <c r="A94" s="73" t="s">
        <v>39</v>
      </c>
      <c r="B94" s="82" t="s">
        <v>212</v>
      </c>
      <c r="C94" s="67" t="s">
        <v>77</v>
      </c>
      <c r="D94" s="68">
        <v>60</v>
      </c>
      <c r="E94" s="69"/>
      <c r="F94" s="69">
        <f aca="true" t="shared" si="5" ref="F94:F102">D94*E94</f>
        <v>0</v>
      </c>
    </row>
    <row r="95" spans="1:6" s="15" customFormat="1" ht="53.25" customHeight="1">
      <c r="A95" s="73" t="s">
        <v>37</v>
      </c>
      <c r="B95" s="82" t="s">
        <v>209</v>
      </c>
      <c r="C95" s="67" t="s">
        <v>77</v>
      </c>
      <c r="D95" s="68">
        <v>105</v>
      </c>
      <c r="E95" s="69"/>
      <c r="F95" s="69">
        <f t="shared" si="5"/>
        <v>0</v>
      </c>
    </row>
    <row r="96" spans="1:6" s="15" customFormat="1" ht="45.75" customHeight="1">
      <c r="A96" s="73" t="s">
        <v>38</v>
      </c>
      <c r="B96" s="82" t="s">
        <v>52</v>
      </c>
      <c r="C96" s="67" t="s">
        <v>77</v>
      </c>
      <c r="D96" s="68">
        <v>10</v>
      </c>
      <c r="E96" s="69"/>
      <c r="F96" s="69">
        <f t="shared" si="5"/>
        <v>0</v>
      </c>
    </row>
    <row r="97" spans="1:6" s="15" customFormat="1" ht="31.5">
      <c r="A97" s="73" t="s">
        <v>68</v>
      </c>
      <c r="B97" s="82" t="s">
        <v>53</v>
      </c>
      <c r="C97" s="67" t="s">
        <v>31</v>
      </c>
      <c r="D97" s="68">
        <v>2</v>
      </c>
      <c r="E97" s="69"/>
      <c r="F97" s="69">
        <f t="shared" si="5"/>
        <v>0</v>
      </c>
    </row>
    <row r="98" spans="1:6" s="15" customFormat="1" ht="31.5">
      <c r="A98" s="73" t="s">
        <v>69</v>
      </c>
      <c r="B98" s="82" t="s">
        <v>54</v>
      </c>
      <c r="C98" s="67" t="s">
        <v>31</v>
      </c>
      <c r="D98" s="68">
        <v>2</v>
      </c>
      <c r="E98" s="69"/>
      <c r="F98" s="69">
        <f t="shared" si="5"/>
        <v>0</v>
      </c>
    </row>
    <row r="99" spans="1:6" s="15" customFormat="1" ht="31.5">
      <c r="A99" s="73" t="s">
        <v>70</v>
      </c>
      <c r="B99" s="82" t="s">
        <v>55</v>
      </c>
      <c r="C99" s="67" t="s">
        <v>77</v>
      </c>
      <c r="D99" s="68">
        <v>2</v>
      </c>
      <c r="E99" s="69"/>
      <c r="F99" s="69">
        <f t="shared" si="5"/>
        <v>0</v>
      </c>
    </row>
    <row r="100" spans="1:6" s="15" customFormat="1" ht="31.5">
      <c r="A100" s="73" t="s">
        <v>127</v>
      </c>
      <c r="B100" s="82" t="s">
        <v>210</v>
      </c>
      <c r="C100" s="67" t="s">
        <v>77</v>
      </c>
      <c r="D100" s="68">
        <v>25</v>
      </c>
      <c r="E100" s="69"/>
      <c r="F100" s="69">
        <f t="shared" si="5"/>
        <v>0</v>
      </c>
    </row>
    <row r="101" spans="1:6" s="15" customFormat="1" ht="63">
      <c r="A101" s="73" t="s">
        <v>128</v>
      </c>
      <c r="B101" s="82" t="s">
        <v>211</v>
      </c>
      <c r="C101" s="67" t="s">
        <v>31</v>
      </c>
      <c r="D101" s="68">
        <v>15</v>
      </c>
      <c r="E101" s="69"/>
      <c r="F101" s="69">
        <f t="shared" si="5"/>
        <v>0</v>
      </c>
    </row>
    <row r="102" spans="1:6" s="15" customFormat="1" ht="50.25">
      <c r="A102" s="73" t="s">
        <v>129</v>
      </c>
      <c r="B102" s="82" t="s">
        <v>161</v>
      </c>
      <c r="C102" s="67" t="s">
        <v>0</v>
      </c>
      <c r="D102" s="68">
        <v>40</v>
      </c>
      <c r="E102" s="69"/>
      <c r="F102" s="69">
        <f t="shared" si="5"/>
        <v>0</v>
      </c>
    </row>
    <row r="103" spans="1:256" s="39" customFormat="1" ht="39.75" customHeight="1">
      <c r="A103" s="75" t="s">
        <v>36</v>
      </c>
      <c r="B103" s="62" t="s">
        <v>56</v>
      </c>
      <c r="C103" s="63"/>
      <c r="D103" s="64"/>
      <c r="E103" s="110"/>
      <c r="F103" s="65">
        <f>SUM(F104:F115)</f>
        <v>0</v>
      </c>
      <c r="G103" s="11"/>
      <c r="H103" s="12"/>
      <c r="I103" s="37"/>
      <c r="J103" s="37"/>
      <c r="K103" s="38"/>
      <c r="L103" s="38"/>
      <c r="M103" s="11"/>
      <c r="N103" s="12"/>
      <c r="O103" s="37"/>
      <c r="P103" s="37"/>
      <c r="Q103" s="38"/>
      <c r="R103" s="38"/>
      <c r="S103" s="11"/>
      <c r="T103" s="12"/>
      <c r="U103" s="37"/>
      <c r="V103" s="37"/>
      <c r="W103" s="38"/>
      <c r="X103" s="38"/>
      <c r="Y103" s="11"/>
      <c r="Z103" s="12"/>
      <c r="AA103" s="37"/>
      <c r="AB103" s="37"/>
      <c r="AC103" s="38"/>
      <c r="AD103" s="38"/>
      <c r="AE103" s="11"/>
      <c r="AF103" s="12"/>
      <c r="AG103" s="37"/>
      <c r="AH103" s="37"/>
      <c r="AI103" s="38"/>
      <c r="AJ103" s="38"/>
      <c r="AK103" s="11"/>
      <c r="AL103" s="12"/>
      <c r="AM103" s="37"/>
      <c r="AN103" s="37"/>
      <c r="AO103" s="38"/>
      <c r="AP103" s="38"/>
      <c r="AQ103" s="11"/>
      <c r="AR103" s="12"/>
      <c r="AS103" s="37"/>
      <c r="AT103" s="37"/>
      <c r="AU103" s="38"/>
      <c r="AV103" s="38"/>
      <c r="AW103" s="11"/>
      <c r="AX103" s="12"/>
      <c r="AY103" s="37"/>
      <c r="AZ103" s="37"/>
      <c r="BA103" s="38"/>
      <c r="BB103" s="38"/>
      <c r="BC103" s="11"/>
      <c r="BD103" s="12"/>
      <c r="BE103" s="37"/>
      <c r="BF103" s="37"/>
      <c r="BG103" s="38"/>
      <c r="BH103" s="38"/>
      <c r="BI103" s="11"/>
      <c r="BJ103" s="12"/>
      <c r="BK103" s="37"/>
      <c r="BL103" s="37"/>
      <c r="BM103" s="38"/>
      <c r="BN103" s="38"/>
      <c r="BO103" s="11"/>
      <c r="BP103" s="12"/>
      <c r="BQ103" s="37"/>
      <c r="BR103" s="37"/>
      <c r="BS103" s="38"/>
      <c r="BT103" s="38"/>
      <c r="BU103" s="11"/>
      <c r="BV103" s="12"/>
      <c r="BW103" s="37"/>
      <c r="BX103" s="37"/>
      <c r="BY103" s="38"/>
      <c r="BZ103" s="38"/>
      <c r="CA103" s="11"/>
      <c r="CB103" s="12"/>
      <c r="CC103" s="37"/>
      <c r="CD103" s="37"/>
      <c r="CE103" s="38"/>
      <c r="CF103" s="38"/>
      <c r="CG103" s="11"/>
      <c r="CH103" s="12"/>
      <c r="CI103" s="37"/>
      <c r="CJ103" s="37"/>
      <c r="CK103" s="38"/>
      <c r="CL103" s="38"/>
      <c r="CM103" s="11"/>
      <c r="CN103" s="12"/>
      <c r="CO103" s="37"/>
      <c r="CP103" s="37"/>
      <c r="CQ103" s="38"/>
      <c r="CR103" s="38"/>
      <c r="CS103" s="11"/>
      <c r="CT103" s="12"/>
      <c r="CU103" s="37"/>
      <c r="CV103" s="37"/>
      <c r="CW103" s="38"/>
      <c r="CX103" s="38"/>
      <c r="CY103" s="11"/>
      <c r="CZ103" s="12"/>
      <c r="DA103" s="37"/>
      <c r="DB103" s="37"/>
      <c r="DC103" s="38"/>
      <c r="DD103" s="38"/>
      <c r="DE103" s="11"/>
      <c r="DF103" s="12"/>
      <c r="DG103" s="37"/>
      <c r="DH103" s="37"/>
      <c r="DI103" s="38"/>
      <c r="DJ103" s="38"/>
      <c r="DK103" s="11"/>
      <c r="DL103" s="12"/>
      <c r="DM103" s="37"/>
      <c r="DN103" s="37"/>
      <c r="DO103" s="38"/>
      <c r="DP103" s="38"/>
      <c r="DQ103" s="11"/>
      <c r="DR103" s="12"/>
      <c r="DS103" s="37"/>
      <c r="DT103" s="37"/>
      <c r="DU103" s="38"/>
      <c r="DV103" s="38"/>
      <c r="DW103" s="11"/>
      <c r="DX103" s="12"/>
      <c r="DY103" s="37"/>
      <c r="DZ103" s="37"/>
      <c r="EA103" s="38"/>
      <c r="EB103" s="38"/>
      <c r="EC103" s="11"/>
      <c r="ED103" s="12"/>
      <c r="EE103" s="37"/>
      <c r="EF103" s="37"/>
      <c r="EG103" s="38"/>
      <c r="EH103" s="38"/>
      <c r="EI103" s="11"/>
      <c r="EJ103" s="12"/>
      <c r="EK103" s="37"/>
      <c r="EL103" s="37"/>
      <c r="EM103" s="38"/>
      <c r="EN103" s="38"/>
      <c r="EO103" s="11"/>
      <c r="EP103" s="12"/>
      <c r="EQ103" s="37"/>
      <c r="ER103" s="37"/>
      <c r="ES103" s="38"/>
      <c r="ET103" s="38"/>
      <c r="EU103" s="11"/>
      <c r="EV103" s="12"/>
      <c r="EW103" s="37"/>
      <c r="EX103" s="37"/>
      <c r="EY103" s="38"/>
      <c r="EZ103" s="38"/>
      <c r="FA103" s="11"/>
      <c r="FB103" s="12"/>
      <c r="FC103" s="37"/>
      <c r="FD103" s="37"/>
      <c r="FE103" s="38"/>
      <c r="FF103" s="38"/>
      <c r="FG103" s="11"/>
      <c r="FH103" s="12"/>
      <c r="FI103" s="37"/>
      <c r="FJ103" s="37"/>
      <c r="FK103" s="38"/>
      <c r="FL103" s="38"/>
      <c r="FM103" s="11"/>
      <c r="FN103" s="12"/>
      <c r="FO103" s="37"/>
      <c r="FP103" s="37"/>
      <c r="FQ103" s="38"/>
      <c r="FR103" s="38"/>
      <c r="FS103" s="11"/>
      <c r="FT103" s="12"/>
      <c r="FU103" s="37"/>
      <c r="FV103" s="37"/>
      <c r="FW103" s="38"/>
      <c r="FX103" s="38"/>
      <c r="FY103" s="11"/>
      <c r="FZ103" s="12"/>
      <c r="GA103" s="37"/>
      <c r="GB103" s="37"/>
      <c r="GC103" s="38"/>
      <c r="GD103" s="38"/>
      <c r="GE103" s="11"/>
      <c r="GF103" s="12"/>
      <c r="GG103" s="37"/>
      <c r="GH103" s="37"/>
      <c r="GI103" s="38"/>
      <c r="GJ103" s="38"/>
      <c r="GK103" s="11"/>
      <c r="GL103" s="12"/>
      <c r="GM103" s="37"/>
      <c r="GN103" s="37"/>
      <c r="GO103" s="38"/>
      <c r="GP103" s="38"/>
      <c r="GQ103" s="11"/>
      <c r="GR103" s="12"/>
      <c r="GS103" s="37"/>
      <c r="GT103" s="37"/>
      <c r="GU103" s="38"/>
      <c r="GV103" s="38"/>
      <c r="GW103" s="11"/>
      <c r="GX103" s="12"/>
      <c r="GY103" s="37"/>
      <c r="GZ103" s="37"/>
      <c r="HA103" s="38"/>
      <c r="HB103" s="38"/>
      <c r="HC103" s="11"/>
      <c r="HD103" s="12"/>
      <c r="HE103" s="37"/>
      <c r="HF103" s="37"/>
      <c r="HG103" s="38"/>
      <c r="HH103" s="38"/>
      <c r="HI103" s="11"/>
      <c r="HJ103" s="12"/>
      <c r="HK103" s="37"/>
      <c r="HL103" s="37"/>
      <c r="HM103" s="38"/>
      <c r="HN103" s="38"/>
      <c r="HO103" s="11"/>
      <c r="HP103" s="12"/>
      <c r="HQ103" s="37"/>
      <c r="HR103" s="37"/>
      <c r="HS103" s="38"/>
      <c r="HT103" s="38"/>
      <c r="HU103" s="11"/>
      <c r="HV103" s="12"/>
      <c r="HW103" s="37"/>
      <c r="HX103" s="37"/>
      <c r="HY103" s="38"/>
      <c r="HZ103" s="38"/>
      <c r="IA103" s="11"/>
      <c r="IB103" s="12"/>
      <c r="IC103" s="37"/>
      <c r="ID103" s="37"/>
      <c r="IE103" s="38"/>
      <c r="IF103" s="38"/>
      <c r="IG103" s="11"/>
      <c r="IH103" s="12"/>
      <c r="II103" s="37"/>
      <c r="IJ103" s="37"/>
      <c r="IK103" s="38"/>
      <c r="IL103" s="38"/>
      <c r="IM103" s="11"/>
      <c r="IN103" s="12"/>
      <c r="IO103" s="37"/>
      <c r="IP103" s="37"/>
      <c r="IQ103" s="38"/>
      <c r="IR103" s="38"/>
      <c r="IS103" s="11"/>
      <c r="IT103" s="12"/>
      <c r="IU103" s="37"/>
      <c r="IV103" s="37"/>
    </row>
    <row r="104" spans="1:6" s="15" customFormat="1" ht="56.25" customHeight="1">
      <c r="A104" s="73" t="s">
        <v>71</v>
      </c>
      <c r="B104" s="66" t="s">
        <v>181</v>
      </c>
      <c r="C104" s="67" t="s">
        <v>0</v>
      </c>
      <c r="D104" s="68">
        <v>1</v>
      </c>
      <c r="E104" s="69"/>
      <c r="F104" s="69">
        <f>D104*E104</f>
        <v>0</v>
      </c>
    </row>
    <row r="105" spans="1:6" s="15" customFormat="1" ht="21.75" customHeight="1">
      <c r="A105" s="73" t="s">
        <v>72</v>
      </c>
      <c r="B105" s="66" t="s">
        <v>57</v>
      </c>
      <c r="C105" s="67" t="s">
        <v>0</v>
      </c>
      <c r="D105" s="76">
        <v>1</v>
      </c>
      <c r="E105" s="69"/>
      <c r="F105" s="69">
        <f>D105*E105</f>
        <v>0</v>
      </c>
    </row>
    <row r="106" spans="1:6" s="15" customFormat="1" ht="37.5" customHeight="1">
      <c r="A106" s="73" t="s">
        <v>73</v>
      </c>
      <c r="B106" s="66" t="s">
        <v>58</v>
      </c>
      <c r="C106" s="67" t="s">
        <v>0</v>
      </c>
      <c r="D106" s="68">
        <v>1</v>
      </c>
      <c r="E106" s="69"/>
      <c r="F106" s="69">
        <f>D106*E106</f>
        <v>0</v>
      </c>
    </row>
    <row r="107" spans="1:6" s="35" customFormat="1" ht="116.25" customHeight="1">
      <c r="A107" s="73" t="s">
        <v>182</v>
      </c>
      <c r="B107" s="88" t="s">
        <v>160</v>
      </c>
      <c r="C107" s="89" t="s">
        <v>0</v>
      </c>
      <c r="D107" s="90">
        <v>1</v>
      </c>
      <c r="E107" s="69"/>
      <c r="F107" s="69">
        <f aca="true" t="shared" si="6" ref="F107:F115">E107*D107</f>
        <v>0</v>
      </c>
    </row>
    <row r="108" spans="1:6" s="34" customFormat="1" ht="34.5" customHeight="1">
      <c r="A108" s="73" t="s">
        <v>183</v>
      </c>
      <c r="B108" s="66" t="s">
        <v>83</v>
      </c>
      <c r="C108" s="67" t="s">
        <v>0</v>
      </c>
      <c r="D108" s="68">
        <v>2</v>
      </c>
      <c r="E108" s="69"/>
      <c r="F108" s="69">
        <f t="shared" si="6"/>
        <v>0</v>
      </c>
    </row>
    <row r="109" spans="1:6" s="34" customFormat="1" ht="35.25" customHeight="1">
      <c r="A109" s="73" t="s">
        <v>184</v>
      </c>
      <c r="B109" s="82" t="s">
        <v>170</v>
      </c>
      <c r="C109" s="67" t="s">
        <v>0</v>
      </c>
      <c r="D109" s="68">
        <v>1</v>
      </c>
      <c r="E109" s="69"/>
      <c r="F109" s="69">
        <f>E109*D109</f>
        <v>0</v>
      </c>
    </row>
    <row r="110" spans="1:6" s="34" customFormat="1" ht="114.75" customHeight="1">
      <c r="A110" s="73" t="s">
        <v>185</v>
      </c>
      <c r="B110" s="91" t="s">
        <v>135</v>
      </c>
      <c r="C110" s="92" t="s">
        <v>0</v>
      </c>
      <c r="D110" s="90">
        <v>1</v>
      </c>
      <c r="E110" s="69"/>
      <c r="F110" s="69">
        <f t="shared" si="6"/>
        <v>0</v>
      </c>
    </row>
    <row r="111" spans="1:6" s="34" customFormat="1" ht="201.75" customHeight="1">
      <c r="A111" s="73" t="s">
        <v>231</v>
      </c>
      <c r="B111" s="91" t="s">
        <v>227</v>
      </c>
      <c r="C111" s="92" t="s">
        <v>31</v>
      </c>
      <c r="D111" s="90">
        <v>2</v>
      </c>
      <c r="E111" s="69"/>
      <c r="F111" s="69">
        <f t="shared" si="6"/>
        <v>0</v>
      </c>
    </row>
    <row r="112" spans="1:6" s="34" customFormat="1" ht="34.5" customHeight="1">
      <c r="A112" s="73" t="s">
        <v>232</v>
      </c>
      <c r="B112" s="66" t="s">
        <v>84</v>
      </c>
      <c r="C112" s="67" t="s">
        <v>0</v>
      </c>
      <c r="D112" s="68">
        <v>1</v>
      </c>
      <c r="E112" s="69"/>
      <c r="F112" s="69">
        <f t="shared" si="6"/>
        <v>0</v>
      </c>
    </row>
    <row r="113" spans="1:6" s="34" customFormat="1" ht="16.5" customHeight="1">
      <c r="A113" s="73" t="s">
        <v>186</v>
      </c>
      <c r="B113" s="66" t="s">
        <v>15</v>
      </c>
      <c r="C113" s="67" t="s">
        <v>0</v>
      </c>
      <c r="D113" s="68">
        <v>1</v>
      </c>
      <c r="E113" s="69"/>
      <c r="F113" s="69">
        <f t="shared" si="6"/>
        <v>0</v>
      </c>
    </row>
    <row r="114" spans="1:6" s="34" customFormat="1" ht="33.75" customHeight="1">
      <c r="A114" s="93" t="s">
        <v>187</v>
      </c>
      <c r="B114" s="66" t="s">
        <v>16</v>
      </c>
      <c r="C114" s="67" t="s">
        <v>0</v>
      </c>
      <c r="D114" s="68">
        <v>1</v>
      </c>
      <c r="E114" s="69"/>
      <c r="F114" s="69">
        <f t="shared" si="6"/>
        <v>0</v>
      </c>
    </row>
    <row r="115" spans="1:6" s="34" customFormat="1" ht="34.5" customHeight="1">
      <c r="A115" s="93" t="s">
        <v>233</v>
      </c>
      <c r="B115" s="94" t="s">
        <v>17</v>
      </c>
      <c r="C115" s="95" t="s">
        <v>0</v>
      </c>
      <c r="D115" s="96">
        <v>1</v>
      </c>
      <c r="E115" s="97"/>
      <c r="F115" s="97">
        <f t="shared" si="6"/>
        <v>0</v>
      </c>
    </row>
    <row r="116" spans="1:6" s="15" customFormat="1" ht="15.75">
      <c r="A116" s="98"/>
      <c r="B116" s="99"/>
      <c r="C116" s="100"/>
      <c r="D116" s="101"/>
      <c r="E116" s="113"/>
      <c r="F116" s="102"/>
    </row>
    <row r="117" spans="1:6" s="15" customFormat="1" ht="15.75">
      <c r="A117" s="98"/>
      <c r="B117" s="99"/>
      <c r="C117" s="100"/>
      <c r="D117" s="101"/>
      <c r="E117" s="113"/>
      <c r="F117" s="102"/>
    </row>
    <row r="118" spans="1:6" s="15" customFormat="1" ht="15.75">
      <c r="A118" s="98"/>
      <c r="B118" s="99"/>
      <c r="C118" s="100"/>
      <c r="D118" s="101"/>
      <c r="E118" s="113"/>
      <c r="F118" s="102"/>
    </row>
    <row r="119" spans="1:6" s="15" customFormat="1" ht="15.75">
      <c r="A119" s="98"/>
      <c r="B119" s="99"/>
      <c r="C119" s="100"/>
      <c r="D119" s="101"/>
      <c r="E119" s="113"/>
      <c r="F119" s="102"/>
    </row>
    <row r="120" spans="1:6" s="15" customFormat="1" ht="15.75">
      <c r="A120" s="98"/>
      <c r="B120" s="99"/>
      <c r="C120" s="100"/>
      <c r="D120" s="101"/>
      <c r="E120" s="113"/>
      <c r="F120" s="102"/>
    </row>
    <row r="121" spans="1:6" s="15" customFormat="1" ht="15.75">
      <c r="A121" s="98"/>
      <c r="B121" s="99"/>
      <c r="C121" s="100"/>
      <c r="D121" s="101"/>
      <c r="E121" s="113"/>
      <c r="F121" s="102"/>
    </row>
    <row r="122" spans="1:6" s="15" customFormat="1" ht="15.75">
      <c r="A122" s="7"/>
      <c r="B122" s="6"/>
      <c r="C122" s="13"/>
      <c r="D122" s="47"/>
      <c r="E122" s="114"/>
      <c r="F122" s="9"/>
    </row>
    <row r="123" spans="1:6" s="15" customFormat="1" ht="15.75">
      <c r="A123" s="7"/>
      <c r="B123" s="6"/>
      <c r="C123" s="13"/>
      <c r="D123" s="47"/>
      <c r="E123" s="114"/>
      <c r="F123" s="9"/>
    </row>
    <row r="124" spans="1:6" s="15" customFormat="1" ht="15.75">
      <c r="A124" s="7"/>
      <c r="B124" s="6"/>
      <c r="C124" s="13"/>
      <c r="D124" s="47"/>
      <c r="E124" s="114"/>
      <c r="F124" s="9"/>
    </row>
    <row r="125" spans="1:6" s="15" customFormat="1" ht="15.75">
      <c r="A125" s="7"/>
      <c r="B125" s="6"/>
      <c r="C125" s="13"/>
      <c r="D125" s="47"/>
      <c r="E125" s="114"/>
      <c r="F125" s="9"/>
    </row>
    <row r="126" spans="1:6" s="15" customFormat="1" ht="15.75">
      <c r="A126" s="7"/>
      <c r="B126" s="6"/>
      <c r="C126" s="13"/>
      <c r="D126" s="47"/>
      <c r="E126" s="114"/>
      <c r="F126" s="9"/>
    </row>
    <row r="127" spans="1:6" s="15" customFormat="1" ht="15.75">
      <c r="A127" s="7"/>
      <c r="B127" s="6"/>
      <c r="C127" s="13"/>
      <c r="D127" s="47"/>
      <c r="E127" s="114"/>
      <c r="F127" s="9"/>
    </row>
    <row r="128" spans="1:6" s="15" customFormat="1" ht="15.75">
      <c r="A128" s="7"/>
      <c r="B128" s="6"/>
      <c r="C128" s="13"/>
      <c r="D128" s="47"/>
      <c r="E128" s="114"/>
      <c r="F128" s="9"/>
    </row>
    <row r="129" spans="1:6" s="15" customFormat="1" ht="15.75">
      <c r="A129" s="7"/>
      <c r="B129" s="6"/>
      <c r="C129" s="13"/>
      <c r="D129" s="47"/>
      <c r="E129" s="114"/>
      <c r="F129" s="9"/>
    </row>
    <row r="130" spans="1:6" s="15" customFormat="1" ht="15.75">
      <c r="A130" s="7"/>
      <c r="B130" s="6"/>
      <c r="C130" s="13"/>
      <c r="D130" s="47"/>
      <c r="E130" s="114"/>
      <c r="F130" s="9"/>
    </row>
    <row r="131" spans="1:6" s="15" customFormat="1" ht="15.75">
      <c r="A131" s="7"/>
      <c r="B131" s="6"/>
      <c r="C131" s="13"/>
      <c r="D131" s="47"/>
      <c r="E131" s="114"/>
      <c r="F131" s="9"/>
    </row>
    <row r="132" spans="1:6" s="15" customFormat="1" ht="15.75">
      <c r="A132" s="7"/>
      <c r="B132" s="6"/>
      <c r="C132" s="13"/>
      <c r="D132" s="47"/>
      <c r="E132" s="114"/>
      <c r="F132" s="9"/>
    </row>
    <row r="133" spans="1:6" s="15" customFormat="1" ht="15.75">
      <c r="A133" s="7"/>
      <c r="B133" s="6"/>
      <c r="C133" s="13"/>
      <c r="D133" s="47"/>
      <c r="E133" s="114"/>
      <c r="F133" s="9"/>
    </row>
    <row r="134" spans="1:6" s="15" customFormat="1" ht="15.75">
      <c r="A134" s="7"/>
      <c r="B134" s="6"/>
      <c r="C134" s="13"/>
      <c r="D134" s="47"/>
      <c r="E134" s="114"/>
      <c r="F134" s="9"/>
    </row>
    <row r="135" spans="1:6" s="15" customFormat="1" ht="15.75">
      <c r="A135" s="7"/>
      <c r="B135" s="6"/>
      <c r="C135" s="13"/>
      <c r="D135" s="47"/>
      <c r="E135" s="114"/>
      <c r="F135" s="9"/>
    </row>
    <row r="136" spans="1:6" s="15" customFormat="1" ht="15.75">
      <c r="A136" s="7"/>
      <c r="B136" s="6"/>
      <c r="C136" s="13"/>
      <c r="D136" s="47"/>
      <c r="E136" s="114"/>
      <c r="F136" s="9"/>
    </row>
    <row r="137" spans="1:6" s="15" customFormat="1" ht="15.75">
      <c r="A137" s="7"/>
      <c r="B137" s="6"/>
      <c r="C137" s="13"/>
      <c r="D137" s="47"/>
      <c r="E137" s="114"/>
      <c r="F137" s="9"/>
    </row>
    <row r="138" spans="1:6" s="15" customFormat="1" ht="15.75">
      <c r="A138" s="7"/>
      <c r="B138" s="6"/>
      <c r="C138" s="13"/>
      <c r="D138" s="47"/>
      <c r="E138" s="114"/>
      <c r="F138" s="9"/>
    </row>
    <row r="139" spans="1:6" s="15" customFormat="1" ht="15.75">
      <c r="A139" s="7"/>
      <c r="B139" s="6"/>
      <c r="C139" s="13"/>
      <c r="D139" s="47"/>
      <c r="E139" s="114"/>
      <c r="F139" s="9"/>
    </row>
    <row r="140" spans="1:6" s="15" customFormat="1" ht="15.75">
      <c r="A140" s="7"/>
      <c r="B140" s="6"/>
      <c r="C140" s="13"/>
      <c r="D140" s="47"/>
      <c r="E140" s="114"/>
      <c r="F140" s="9"/>
    </row>
    <row r="141" spans="1:6" s="15" customFormat="1" ht="15.75">
      <c r="A141" s="7"/>
      <c r="B141" s="6"/>
      <c r="C141" s="13"/>
      <c r="D141" s="47"/>
      <c r="E141" s="114"/>
      <c r="F141" s="9"/>
    </row>
    <row r="142" spans="1:6" s="15" customFormat="1" ht="15.75">
      <c r="A142" s="7"/>
      <c r="B142" s="6"/>
      <c r="C142" s="13"/>
      <c r="D142" s="47"/>
      <c r="E142" s="114"/>
      <c r="F142" s="9"/>
    </row>
    <row r="143" spans="1:6" s="15" customFormat="1" ht="15.75">
      <c r="A143" s="7"/>
      <c r="B143" s="6"/>
      <c r="C143" s="13"/>
      <c r="D143" s="47"/>
      <c r="E143" s="114"/>
      <c r="F143" s="9"/>
    </row>
    <row r="144" spans="1:6" s="15" customFormat="1" ht="15.75">
      <c r="A144" s="7"/>
      <c r="B144" s="6"/>
      <c r="C144" s="13"/>
      <c r="D144" s="47"/>
      <c r="E144" s="114"/>
      <c r="F144" s="9"/>
    </row>
    <row r="145" spans="1:6" s="15" customFormat="1" ht="15.75">
      <c r="A145" s="7"/>
      <c r="B145" s="6"/>
      <c r="C145" s="13"/>
      <c r="D145" s="47"/>
      <c r="E145" s="114"/>
      <c r="F145" s="9"/>
    </row>
    <row r="146" spans="1:6" s="15" customFormat="1" ht="15.75">
      <c r="A146" s="7"/>
      <c r="B146" s="6"/>
      <c r="C146" s="13"/>
      <c r="D146" s="47"/>
      <c r="E146" s="114"/>
      <c r="F146" s="9"/>
    </row>
    <row r="147" spans="1:8" s="26" customFormat="1" ht="15.75" customHeight="1">
      <c r="A147" s="40"/>
      <c r="B147" s="41"/>
      <c r="C147" s="42"/>
      <c r="D147" s="48"/>
      <c r="E147" s="115"/>
      <c r="F147" s="43"/>
      <c r="H147" s="44"/>
    </row>
    <row r="148" spans="1:8" s="26" customFormat="1" ht="15.75" customHeight="1">
      <c r="A148" s="40"/>
      <c r="B148" s="41"/>
      <c r="C148" s="42"/>
      <c r="D148" s="48"/>
      <c r="E148" s="115"/>
      <c r="F148" s="43"/>
      <c r="H148" s="44"/>
    </row>
    <row r="149" spans="1:8" s="26" customFormat="1" ht="15.75" customHeight="1">
      <c r="A149" s="40"/>
      <c r="B149" s="41"/>
      <c r="C149" s="42"/>
      <c r="D149" s="48"/>
      <c r="E149" s="115"/>
      <c r="F149" s="43"/>
      <c r="H149" s="44"/>
    </row>
    <row r="150" spans="1:8" s="26" customFormat="1" ht="15.75" customHeight="1">
      <c r="A150" s="40"/>
      <c r="B150" s="41"/>
      <c r="C150" s="42"/>
      <c r="D150" s="48"/>
      <c r="E150" s="115"/>
      <c r="F150" s="43"/>
      <c r="H150" s="44"/>
    </row>
    <row r="151" spans="1:8" s="26" customFormat="1" ht="15.75" customHeight="1">
      <c r="A151" s="40"/>
      <c r="B151" s="41"/>
      <c r="C151" s="42"/>
      <c r="D151" s="48"/>
      <c r="E151" s="115"/>
      <c r="F151" s="43"/>
      <c r="H151" s="44"/>
    </row>
    <row r="152" spans="1:8" s="26" customFormat="1" ht="15.75" customHeight="1">
      <c r="A152" s="40"/>
      <c r="B152" s="41"/>
      <c r="C152" s="42"/>
      <c r="D152" s="48"/>
      <c r="E152" s="115"/>
      <c r="F152" s="43"/>
      <c r="H152" s="44"/>
    </row>
    <row r="153" spans="1:8" s="26" customFormat="1" ht="15.75" customHeight="1">
      <c r="A153" s="40"/>
      <c r="B153" s="41"/>
      <c r="C153" s="42"/>
      <c r="D153" s="48"/>
      <c r="E153" s="115"/>
      <c r="F153" s="43"/>
      <c r="H153" s="44"/>
    </row>
    <row r="154" spans="1:8" s="26" customFormat="1" ht="15.75" customHeight="1">
      <c r="A154" s="40"/>
      <c r="B154" s="41"/>
      <c r="C154" s="42"/>
      <c r="D154" s="48"/>
      <c r="E154" s="115"/>
      <c r="F154" s="43"/>
      <c r="H154" s="44"/>
    </row>
    <row r="155" spans="1:8" s="26" customFormat="1" ht="15.75" customHeight="1">
      <c r="A155" s="40"/>
      <c r="B155" s="41"/>
      <c r="C155" s="42"/>
      <c r="D155" s="48"/>
      <c r="E155" s="115"/>
      <c r="F155" s="43"/>
      <c r="H155" s="44"/>
    </row>
    <row r="156" spans="1:8" s="26" customFormat="1" ht="15.75" customHeight="1">
      <c r="A156" s="40"/>
      <c r="B156" s="41"/>
      <c r="C156" s="42"/>
      <c r="D156" s="48"/>
      <c r="E156" s="115"/>
      <c r="F156" s="43"/>
      <c r="H156" s="44"/>
    </row>
    <row r="157" spans="1:8" s="26" customFormat="1" ht="15.75" customHeight="1">
      <c r="A157" s="40"/>
      <c r="B157" s="41"/>
      <c r="C157" s="42"/>
      <c r="D157" s="48"/>
      <c r="E157" s="115"/>
      <c r="F157" s="43"/>
      <c r="H157" s="44"/>
    </row>
    <row r="158" spans="1:8" s="26" customFormat="1" ht="15.75" customHeight="1">
      <c r="A158" s="40"/>
      <c r="B158" s="41"/>
      <c r="C158" s="42"/>
      <c r="D158" s="48"/>
      <c r="E158" s="115"/>
      <c r="F158" s="43"/>
      <c r="H158" s="44"/>
    </row>
    <row r="159" spans="1:8" s="26" customFormat="1" ht="15.75" customHeight="1">
      <c r="A159" s="40"/>
      <c r="B159" s="41"/>
      <c r="C159" s="42"/>
      <c r="D159" s="48"/>
      <c r="E159" s="115"/>
      <c r="F159" s="43"/>
      <c r="H159" s="44"/>
    </row>
    <row r="160" spans="1:8" s="26" customFormat="1" ht="15.75" customHeight="1">
      <c r="A160" s="40"/>
      <c r="B160" s="41"/>
      <c r="C160" s="42"/>
      <c r="D160" s="48"/>
      <c r="E160" s="115"/>
      <c r="F160" s="43"/>
      <c r="H160" s="44"/>
    </row>
    <row r="161" spans="1:8" s="26" customFormat="1" ht="15.75" customHeight="1">
      <c r="A161" s="40"/>
      <c r="B161" s="41"/>
      <c r="C161" s="42"/>
      <c r="D161" s="48"/>
      <c r="E161" s="115"/>
      <c r="F161" s="43"/>
      <c r="H161" s="44"/>
    </row>
    <row r="162" spans="1:8" s="26" customFormat="1" ht="15.75" customHeight="1">
      <c r="A162" s="40"/>
      <c r="B162" s="41"/>
      <c r="C162" s="42"/>
      <c r="D162" s="48"/>
      <c r="E162" s="115"/>
      <c r="F162" s="43"/>
      <c r="H162" s="44"/>
    </row>
    <row r="163" spans="1:8" s="26" customFormat="1" ht="15.75" customHeight="1">
      <c r="A163" s="40"/>
      <c r="B163" s="41"/>
      <c r="C163" s="42"/>
      <c r="D163" s="48"/>
      <c r="E163" s="115"/>
      <c r="F163" s="43"/>
      <c r="H163" s="44"/>
    </row>
    <row r="164" spans="1:8" s="26" customFormat="1" ht="15.75" customHeight="1">
      <c r="A164" s="40"/>
      <c r="B164" s="41"/>
      <c r="C164" s="42"/>
      <c r="D164" s="48"/>
      <c r="E164" s="115"/>
      <c r="F164" s="43"/>
      <c r="H164" s="44"/>
    </row>
    <row r="165" spans="1:8" s="26" customFormat="1" ht="15.75" customHeight="1">
      <c r="A165" s="40"/>
      <c r="B165" s="41"/>
      <c r="C165" s="42"/>
      <c r="D165" s="48"/>
      <c r="E165" s="115"/>
      <c r="F165" s="43"/>
      <c r="H165" s="44"/>
    </row>
    <row r="166" spans="1:8" s="26" customFormat="1" ht="15.75" customHeight="1">
      <c r="A166" s="40"/>
      <c r="B166" s="41"/>
      <c r="C166" s="42"/>
      <c r="D166" s="48"/>
      <c r="E166" s="115"/>
      <c r="F166" s="43"/>
      <c r="H166" s="44"/>
    </row>
    <row r="167" ht="15.75" customHeight="1">
      <c r="F167" s="46"/>
    </row>
    <row r="168" ht="15.75" customHeight="1">
      <c r="F168" s="46"/>
    </row>
    <row r="169" ht="15.75" customHeight="1">
      <c r="F169" s="46"/>
    </row>
    <row r="170" ht="15.75" customHeight="1">
      <c r="F170" s="46"/>
    </row>
    <row r="171" ht="15.75" customHeight="1">
      <c r="F171" s="46"/>
    </row>
    <row r="172" ht="15.75" customHeight="1">
      <c r="F172" s="46"/>
    </row>
    <row r="173" ht="15.75" customHeight="1">
      <c r="F173" s="46"/>
    </row>
    <row r="174" ht="15.75" customHeight="1">
      <c r="F174" s="46"/>
    </row>
    <row r="175" ht="15.75" customHeight="1">
      <c r="F175" s="46"/>
    </row>
    <row r="176" ht="15.75" customHeight="1">
      <c r="F176" s="46"/>
    </row>
    <row r="177" ht="15.75" customHeight="1">
      <c r="F177" s="46"/>
    </row>
    <row r="178" ht="15.75" customHeight="1">
      <c r="F178" s="46"/>
    </row>
    <row r="179" ht="15.75" customHeight="1">
      <c r="F179" s="46"/>
    </row>
    <row r="180" ht="15.75" customHeight="1">
      <c r="F180" s="46"/>
    </row>
    <row r="181" ht="15.75" customHeight="1">
      <c r="F181" s="46"/>
    </row>
    <row r="182" ht="15.75" customHeight="1">
      <c r="F182" s="46"/>
    </row>
    <row r="183" ht="15.75" customHeight="1">
      <c r="F183" s="46"/>
    </row>
    <row r="184" ht="15.75" customHeight="1">
      <c r="F184" s="46"/>
    </row>
    <row r="185" ht="15.75" customHeight="1">
      <c r="F185" s="46"/>
    </row>
    <row r="186" ht="15.75" customHeight="1">
      <c r="F186" s="46"/>
    </row>
    <row r="187" ht="15.75" customHeight="1">
      <c r="F187" s="46"/>
    </row>
    <row r="188" ht="15.75" customHeight="1">
      <c r="F188" s="46"/>
    </row>
    <row r="189" ht="15.75" customHeight="1">
      <c r="F189" s="46"/>
    </row>
    <row r="190" ht="15.75" customHeight="1">
      <c r="F190" s="46"/>
    </row>
    <row r="191" ht="15.75" customHeight="1">
      <c r="F191" s="46"/>
    </row>
    <row r="192" ht="15.75" customHeight="1">
      <c r="F192" s="46"/>
    </row>
    <row r="193" ht="15.75" customHeight="1">
      <c r="F193" s="46"/>
    </row>
    <row r="194" ht="15.75" customHeight="1">
      <c r="F194" s="46"/>
    </row>
    <row r="195" ht="15.75" customHeight="1">
      <c r="F195" s="46"/>
    </row>
    <row r="196" ht="15.75" customHeight="1">
      <c r="F196" s="46"/>
    </row>
    <row r="197" ht="15.75" customHeight="1">
      <c r="F197" s="46"/>
    </row>
    <row r="198" ht="15.75" customHeight="1">
      <c r="F198" s="46"/>
    </row>
    <row r="199" ht="15.75" customHeight="1">
      <c r="F199" s="46"/>
    </row>
    <row r="200" ht="15.75" customHeight="1">
      <c r="F200" s="46"/>
    </row>
    <row r="201" ht="15.75" customHeight="1">
      <c r="F201" s="46"/>
    </row>
    <row r="202" ht="15.75" customHeight="1">
      <c r="F202" s="46"/>
    </row>
    <row r="203" ht="15.75" customHeight="1">
      <c r="F203" s="46"/>
    </row>
    <row r="204" ht="15.75" customHeight="1">
      <c r="F204" s="46"/>
    </row>
    <row r="205" ht="15.75" customHeight="1">
      <c r="F205" s="46"/>
    </row>
    <row r="206" ht="15.75" customHeight="1">
      <c r="F206" s="46"/>
    </row>
    <row r="207" ht="15">
      <c r="F207" s="46"/>
    </row>
    <row r="208" ht="15">
      <c r="F208" s="46"/>
    </row>
    <row r="209" ht="15">
      <c r="F209" s="46"/>
    </row>
    <row r="210" ht="15">
      <c r="F210" s="46"/>
    </row>
    <row r="211" ht="15">
      <c r="F211" s="46"/>
    </row>
    <row r="212" ht="15">
      <c r="F212" s="46"/>
    </row>
    <row r="213" ht="15">
      <c r="F213" s="46"/>
    </row>
    <row r="214" ht="15">
      <c r="F214" s="46"/>
    </row>
    <row r="215" ht="15">
      <c r="F215" s="46"/>
    </row>
    <row r="216" ht="15">
      <c r="F216" s="46"/>
    </row>
    <row r="217" ht="15">
      <c r="F217" s="46"/>
    </row>
    <row r="218" ht="15">
      <c r="F218" s="46"/>
    </row>
    <row r="219" ht="15">
      <c r="F219" s="46"/>
    </row>
    <row r="220" ht="15">
      <c r="F220" s="46"/>
    </row>
    <row r="221" ht="15">
      <c r="F221" s="46"/>
    </row>
    <row r="222" ht="15">
      <c r="F222" s="46"/>
    </row>
    <row r="223" ht="15">
      <c r="F223" s="46"/>
    </row>
    <row r="224" ht="15">
      <c r="F224" s="46"/>
    </row>
    <row r="225" ht="15">
      <c r="F225" s="46"/>
    </row>
    <row r="226" ht="15">
      <c r="F226" s="46"/>
    </row>
    <row r="227" ht="15">
      <c r="F227" s="46"/>
    </row>
    <row r="228" ht="15">
      <c r="F228" s="46"/>
    </row>
    <row r="229" ht="15">
      <c r="F229" s="46"/>
    </row>
    <row r="230" ht="15">
      <c r="F230" s="46"/>
    </row>
    <row r="231" ht="15">
      <c r="F231" s="46"/>
    </row>
    <row r="232" ht="15">
      <c r="F232" s="46"/>
    </row>
    <row r="233" ht="15">
      <c r="F233" s="46"/>
    </row>
    <row r="234" ht="15">
      <c r="F234" s="46"/>
    </row>
    <row r="235" ht="15">
      <c r="F235" s="46"/>
    </row>
    <row r="236" ht="15">
      <c r="F236" s="46"/>
    </row>
    <row r="237" ht="15">
      <c r="F237" s="46"/>
    </row>
    <row r="238" ht="15">
      <c r="F238" s="46"/>
    </row>
    <row r="239" ht="15">
      <c r="F239" s="46"/>
    </row>
    <row r="240" ht="15">
      <c r="F240" s="46"/>
    </row>
    <row r="241" ht="15">
      <c r="F241" s="46"/>
    </row>
    <row r="242" ht="15">
      <c r="F242" s="46"/>
    </row>
  </sheetData>
  <sheetProtection password="CD8C" sheet="1"/>
  <protectedRanges>
    <protectedRange sqref="E2:E115" name="Raspon1"/>
  </protectedRanges>
  <printOptions horizontalCentered="1"/>
  <pageMargins left="0.7086614173228347" right="0.6692913385826772" top="0.984251968503937" bottom="1.1811023622047245" header="0.3937007874015748" footer="0.3937007874015748"/>
  <pageSetup fitToHeight="0" horizontalDpi="600" verticalDpi="600" orientation="portrait" paperSize="9" scale="77" r:id="rId1"/>
  <headerFooter alignWithMargins="0">
    <oddHeader>&amp;L&amp;"Times New Roman,Bold"&amp;10PROJEKTNI BIRO 
NAGLIĆ d.o.o.&amp;C&amp;"Times New Roman,Regular"&amp;10CRPNA STANICA "FODROVEC II"&amp;R&amp;"Times New Roman,Regular"&amp;10BP 19-029/E</oddHeader>
    <oddFooter>&amp;L&amp;"Times New Roman,Regular"11. TROŠKOVNIK&amp;R&amp;"Times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H16"/>
  <sheetViews>
    <sheetView tabSelected="1" view="pageBreakPreview" zoomScale="70" zoomScaleNormal="75" zoomScaleSheetLayoutView="70" zoomScalePageLayoutView="0" workbookViewId="0" topLeftCell="A1">
      <pane ySplit="1" topLeftCell="A2" activePane="bottomLeft" state="frozen"/>
      <selection pane="topLeft" activeCell="B7" sqref="B7"/>
      <selection pane="bottomLeft" activeCell="D3" sqref="D3"/>
    </sheetView>
  </sheetViews>
  <sheetFormatPr defaultColWidth="8.796875" defaultRowHeight="14.25"/>
  <cols>
    <col min="1" max="1" width="6.69921875" style="4" customWidth="1"/>
    <col min="2" max="2" width="72.5" style="3" customWidth="1"/>
    <col min="3" max="3" width="9.19921875" style="1" customWidth="1"/>
    <col min="4" max="4" width="12.69921875" style="10" customWidth="1"/>
    <col min="5" max="5" width="11.59765625" style="10" customWidth="1"/>
    <col min="6" max="6" width="13.59765625" style="10" customWidth="1"/>
    <col min="7" max="7" width="9" style="2" customWidth="1"/>
    <col min="8" max="8" width="9.3984375" style="5" customWidth="1"/>
    <col min="9" max="16384" width="9" style="2" customWidth="1"/>
  </cols>
  <sheetData>
    <row r="1" spans="1:6" s="15" customFormat="1" ht="60" customHeight="1">
      <c r="A1" s="7"/>
      <c r="B1" s="50" t="s">
        <v>131</v>
      </c>
      <c r="C1" s="13"/>
      <c r="D1" s="13"/>
      <c r="E1" s="14"/>
      <c r="F1" s="9"/>
    </row>
    <row r="2" spans="1:6" s="21" customFormat="1" ht="85.5" customHeight="1">
      <c r="A2" s="16"/>
      <c r="B2" s="17" t="s">
        <v>67</v>
      </c>
      <c r="C2" s="18"/>
      <c r="D2" s="60">
        <f>SUM(D3:D8)</f>
        <v>0</v>
      </c>
      <c r="E2" s="19"/>
      <c r="F2" s="20"/>
    </row>
    <row r="3" spans="1:6" s="26" customFormat="1" ht="39.75" customHeight="1">
      <c r="A3" s="22" t="s">
        <v>30</v>
      </c>
      <c r="B3" s="23" t="s">
        <v>74</v>
      </c>
      <c r="C3" s="24"/>
      <c r="D3" s="61">
        <f>'troškovnik-hr'!F5</f>
        <v>0</v>
      </c>
      <c r="E3" s="24"/>
      <c r="F3" s="25"/>
    </row>
    <row r="4" spans="1:6" s="26" customFormat="1" ht="39.75" customHeight="1">
      <c r="A4" s="22" t="s">
        <v>32</v>
      </c>
      <c r="B4" s="23" t="s">
        <v>61</v>
      </c>
      <c r="C4" s="24"/>
      <c r="D4" s="61">
        <f>'troškovnik-hr'!F14</f>
        <v>0</v>
      </c>
      <c r="E4" s="24"/>
      <c r="F4" s="25"/>
    </row>
    <row r="5" spans="1:6" s="26" customFormat="1" ht="39.75" customHeight="1">
      <c r="A5" s="22" t="s">
        <v>33</v>
      </c>
      <c r="B5" s="23" t="s">
        <v>62</v>
      </c>
      <c r="C5" s="24"/>
      <c r="D5" s="61">
        <f>'troškovnik-hr'!F56</f>
        <v>0</v>
      </c>
      <c r="E5" s="24"/>
      <c r="F5" s="25"/>
    </row>
    <row r="6" spans="1:6" s="26" customFormat="1" ht="39.75" customHeight="1">
      <c r="A6" s="22" t="s">
        <v>34</v>
      </c>
      <c r="B6" s="23" t="s">
        <v>86</v>
      </c>
      <c r="C6" s="24"/>
      <c r="D6" s="61">
        <f>'troškovnik-hr'!F82</f>
        <v>0</v>
      </c>
      <c r="E6" s="24"/>
      <c r="F6" s="25"/>
    </row>
    <row r="7" spans="1:6" s="26" customFormat="1" ht="39.75" customHeight="1">
      <c r="A7" s="22" t="s">
        <v>35</v>
      </c>
      <c r="B7" s="23" t="s">
        <v>51</v>
      </c>
      <c r="C7" s="24"/>
      <c r="D7" s="61">
        <f>'troškovnik-hr'!F93</f>
        <v>0</v>
      </c>
      <c r="E7" s="24"/>
      <c r="F7" s="25"/>
    </row>
    <row r="8" spans="1:6" s="26" customFormat="1" ht="39.75" customHeight="1">
      <c r="A8" s="22" t="s">
        <v>36</v>
      </c>
      <c r="B8" s="23" t="s">
        <v>56</v>
      </c>
      <c r="C8" s="24"/>
      <c r="D8" s="61">
        <f>'troškovnik-hr'!F103</f>
        <v>0</v>
      </c>
      <c r="E8" s="24"/>
      <c r="F8" s="25"/>
    </row>
    <row r="9" spans="1:8" s="31" customFormat="1" ht="33" customHeight="1">
      <c r="A9" s="27"/>
      <c r="B9" s="28"/>
      <c r="C9" s="29"/>
      <c r="D9" s="30"/>
      <c r="E9" s="30"/>
      <c r="F9" s="30"/>
      <c r="H9" s="32"/>
    </row>
    <row r="10" spans="1:6" s="8" customFormat="1" ht="18.75">
      <c r="A10" s="7"/>
      <c r="B10" s="23" t="s">
        <v>158</v>
      </c>
      <c r="C10" s="51"/>
      <c r="D10" s="51"/>
      <c r="E10" s="15"/>
      <c r="F10" s="33"/>
    </row>
    <row r="11" spans="1:6" s="8" customFormat="1" ht="18.75">
      <c r="A11" s="7"/>
      <c r="B11" s="23" t="s">
        <v>159</v>
      </c>
      <c r="C11" s="52"/>
      <c r="D11" s="52"/>
      <c r="E11" s="15"/>
      <c r="F11" s="33"/>
    </row>
    <row r="12" spans="1:8" s="31" customFormat="1" ht="18.75">
      <c r="A12" s="27"/>
      <c r="B12" s="28"/>
      <c r="C12" s="51"/>
      <c r="D12" s="51"/>
      <c r="E12" s="30"/>
      <c r="F12" s="30"/>
      <c r="H12" s="32"/>
    </row>
    <row r="13" spans="1:8" s="31" customFormat="1" ht="18.75">
      <c r="A13" s="27"/>
      <c r="B13" s="28"/>
      <c r="C13" s="51"/>
      <c r="D13" s="51"/>
      <c r="E13" s="30"/>
      <c r="F13" s="30"/>
      <c r="H13" s="32"/>
    </row>
    <row r="14" spans="1:8" s="31" customFormat="1" ht="18.75">
      <c r="A14" s="27"/>
      <c r="B14" s="28"/>
      <c r="C14" s="52"/>
      <c r="D14" s="52"/>
      <c r="E14" s="30"/>
      <c r="F14" s="30"/>
      <c r="H14" s="32"/>
    </row>
    <row r="15" spans="1:8" s="31" customFormat="1" ht="18.75" customHeight="1">
      <c r="A15" s="51"/>
      <c r="B15" s="51"/>
      <c r="C15" s="51"/>
      <c r="D15" s="51"/>
      <c r="E15" s="30"/>
      <c r="F15" s="30"/>
      <c r="H15" s="32"/>
    </row>
    <row r="16" spans="1:4" ht="18.75" customHeight="1">
      <c r="A16" s="52"/>
      <c r="B16" s="52"/>
      <c r="C16" s="52"/>
      <c r="D16" s="52"/>
    </row>
  </sheetData>
  <sheetProtection/>
  <printOptions horizontalCentered="1"/>
  <pageMargins left="0.7086614173228347" right="0.6692913385826772" top="0.984251968503937" bottom="1.1811023622047245" header="0.3937007874015748" footer="0.3937007874015748"/>
  <pageSetup fitToHeight="0" horizontalDpi="600" verticalDpi="600" orientation="portrait" paperSize="9" scale="74" r:id="rId1"/>
  <headerFooter alignWithMargins="0">
    <oddHeader>&amp;L&amp;"Times New Roman,Bold"&amp;10PROJEKTNI BIRO 
NAGLIĆ d.o.o.&amp;C&amp;"Times New Roman,Regular"&amp;10CRPNA STANICA "FODROVEC II"&amp;R&amp;"Times New Roman,Regular"&amp;10BP 13 - 012/E</oddHeader>
    <oddFooter>&amp;L&amp;"Times New Roman,Regular"7. TROŠKOVNIK&amp;R&amp;"Times New Roman,Regular"7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ZVONKO VARGA</dc:creator>
  <cp:keywords/>
  <dc:description/>
  <cp:lastModifiedBy>Davor Zemljak</cp:lastModifiedBy>
  <cp:lastPrinted>2019-11-22T11:19:14Z</cp:lastPrinted>
  <dcterms:created xsi:type="dcterms:W3CDTF">2008-03-19T14:09:09Z</dcterms:created>
  <dcterms:modified xsi:type="dcterms:W3CDTF">2022-12-30T11:40:11Z</dcterms:modified>
  <cp:category/>
  <cp:version/>
  <cp:contentType/>
  <cp:contentStatus/>
</cp:coreProperties>
</file>