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E:\Documents2018\RAZNO\NABAVA- VODOVODNE CIJEVI\"/>
    </mc:Choice>
  </mc:AlternateContent>
  <xr:revisionPtr revIDLastSave="0" documentId="13_ncr:1_{C4DE4E4C-F630-4DCE-8B30-9623FF209CDC}" xr6:coauthVersionLast="46" xr6:coauthVersionMax="46" xr10:uidLastSave="{00000000-0000-0000-0000-000000000000}"/>
  <bookViews>
    <workbookView xWindow="480" yWindow="45" windowWidth="17595" windowHeight="15030" firstSheet="1" activeTab="1" xr2:uid="{00000000-000D-0000-FFFF-FFFF00000000}"/>
  </bookViews>
  <sheets>
    <sheet name="Investicije_2020" sheetId="3" r:id="rId1"/>
    <sheet name="List1" sheetId="10" r:id="rId2"/>
    <sheet name="Investicije_2018-po novom" sheetId="6" state="hidden" r:id="rId3"/>
    <sheet name="Plan nabave RJ_2018" sheetId="7" state="hidden" r:id="rId4"/>
  </sheets>
  <definedNames>
    <definedName name="_xlnm.Print_Area" localSheetId="2">'Investicije_2018-po novom'!$A$1:$G$134</definedName>
    <definedName name="_xlnm.Print_Area" localSheetId="0">Investicije_2020!$A$1:$M$223</definedName>
    <definedName name="_xlnm.Print_Area" localSheetId="3">'Plan nabave RJ_2018'!$A$1:$C$22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0" l="1"/>
  <c r="E10" i="10"/>
  <c r="E8" i="10"/>
  <c r="E12" i="10" l="1"/>
  <c r="E14" i="10" l="1"/>
  <c r="E13" i="10"/>
  <c r="K56" i="3"/>
  <c r="G63" i="3" l="1"/>
  <c r="K23" i="3" l="1"/>
  <c r="K21" i="3"/>
  <c r="I20" i="3"/>
  <c r="I22" i="3"/>
  <c r="K27" i="3"/>
  <c r="I26" i="3"/>
  <c r="K25" i="3"/>
  <c r="I24" i="3"/>
  <c r="K58" i="3" l="1"/>
  <c r="K111" i="3" l="1"/>
  <c r="K187" i="3"/>
  <c r="I187" i="3" s="1"/>
  <c r="K189" i="3"/>
  <c r="I189" i="3" s="1"/>
  <c r="K191" i="3"/>
  <c r="I191" i="3" s="1"/>
  <c r="K185" i="3"/>
  <c r="I185" i="3" s="1"/>
  <c r="K195" i="3"/>
  <c r="I195" i="3" s="1"/>
  <c r="K193" i="3"/>
  <c r="I193" i="3" s="1"/>
  <c r="G115" i="3"/>
  <c r="G113" i="3"/>
  <c r="I197" i="3" l="1"/>
  <c r="K141" i="3"/>
  <c r="I140" i="3"/>
  <c r="I142" i="3" s="1"/>
  <c r="D118" i="3" l="1"/>
  <c r="G129" i="3"/>
  <c r="I129" i="3"/>
  <c r="K131" i="3"/>
  <c r="K133" i="3" s="1"/>
  <c r="D65" i="3"/>
  <c r="K94" i="3"/>
  <c r="K92" i="3"/>
  <c r="K90" i="3"/>
  <c r="K88" i="3"/>
  <c r="K86" i="3"/>
  <c r="K84" i="3"/>
  <c r="K78" i="3"/>
  <c r="I77" i="3"/>
  <c r="G117" i="3" l="1"/>
  <c r="K109" i="3"/>
  <c r="K107" i="3"/>
  <c r="I75" i="3" l="1"/>
  <c r="K74" i="3"/>
  <c r="I73" i="3"/>
  <c r="I81" i="3"/>
  <c r="K82" i="3"/>
  <c r="J97" i="3"/>
  <c r="J95" i="3"/>
  <c r="K18" i="3"/>
  <c r="D34" i="3"/>
  <c r="I63" i="3"/>
  <c r="G65" i="3"/>
  <c r="J53" i="3"/>
  <c r="K50" i="3"/>
  <c r="K44" i="3"/>
  <c r="I44" i="3"/>
  <c r="K54" i="3"/>
  <c r="I50" i="3"/>
  <c r="K46" i="3"/>
  <c r="I46" i="3"/>
  <c r="K149" i="3" l="1"/>
  <c r="K160" i="3"/>
  <c r="K159" i="3"/>
  <c r="K157" i="3"/>
  <c r="K155" i="3"/>
  <c r="K153" i="3"/>
  <c r="G151" i="3"/>
  <c r="G174" i="3"/>
  <c r="K48" i="3"/>
  <c r="I48" i="3"/>
  <c r="K42" i="3"/>
  <c r="K65" i="3" s="1"/>
  <c r="I42" i="3"/>
  <c r="K31" i="3"/>
  <c r="K14" i="3"/>
  <c r="I14" i="3"/>
  <c r="K12" i="3"/>
  <c r="I12" i="3"/>
  <c r="K29" i="3"/>
  <c r="I34" i="3" l="1"/>
  <c r="I65" i="3"/>
  <c r="K16" i="3"/>
  <c r="K34" i="3" s="1"/>
  <c r="E133" i="3" l="1"/>
  <c r="G34" i="3" l="1"/>
  <c r="K33" i="3"/>
  <c r="K35" i="3" s="1"/>
  <c r="E118" i="3" l="1"/>
  <c r="E178" i="3" l="1"/>
  <c r="E216" i="3" s="1"/>
  <c r="D161" i="3"/>
  <c r="E161" i="3"/>
  <c r="E142" i="3"/>
  <c r="E214" i="3" s="1"/>
  <c r="D99" i="3"/>
  <c r="D210" i="3" s="1"/>
  <c r="E99" i="3" l="1"/>
  <c r="E197" i="3" l="1"/>
  <c r="E218" i="3" s="1"/>
  <c r="J197" i="3"/>
  <c r="J218" i="3" s="1"/>
  <c r="D197" i="3"/>
  <c r="D218" i="3" s="1"/>
  <c r="K197" i="3" l="1"/>
  <c r="I218" i="3" s="1"/>
  <c r="F197" i="3"/>
  <c r="F218" i="3" s="1"/>
  <c r="G197" i="3"/>
  <c r="G218" i="3" s="1"/>
  <c r="K161" i="3"/>
  <c r="K165" i="3" s="1"/>
  <c r="K118" i="3" l="1"/>
  <c r="K121" i="3" l="1"/>
  <c r="I208" i="3"/>
  <c r="E212" i="3"/>
  <c r="E34" i="3"/>
  <c r="F118" i="3" l="1"/>
  <c r="K143" i="3" l="1"/>
  <c r="D142" i="3"/>
  <c r="D214" i="3" s="1"/>
  <c r="J142" i="3"/>
  <c r="J99" i="3"/>
  <c r="J65" i="3"/>
  <c r="J121" i="3" l="1"/>
  <c r="K166" i="3"/>
  <c r="K214" i="3"/>
  <c r="J214" i="3"/>
  <c r="J165" i="3"/>
  <c r="F142" i="3"/>
  <c r="F214" i="3" s="1"/>
  <c r="D206" i="3" l="1"/>
  <c r="L214" i="3"/>
  <c r="I214" i="3"/>
  <c r="H214" i="3"/>
  <c r="G214" i="3"/>
  <c r="K206" i="3" l="1"/>
  <c r="G118" i="3" l="1"/>
  <c r="G208" i="3" l="1"/>
  <c r="D178" i="3" l="1"/>
  <c r="G176" i="3"/>
  <c r="D133" i="3"/>
  <c r="D212" i="3" s="1"/>
  <c r="I79" i="3"/>
  <c r="K80" i="3" s="1"/>
  <c r="K100" i="3" l="1"/>
  <c r="K122" i="3" s="1"/>
  <c r="K210" i="3" s="1"/>
  <c r="L208" i="3"/>
  <c r="I206" i="3"/>
  <c r="I172" i="3"/>
  <c r="J178" i="3"/>
  <c r="K178" i="3"/>
  <c r="I216" i="3" s="1"/>
  <c r="K134" i="3"/>
  <c r="F133" i="3"/>
  <c r="F34" i="3"/>
  <c r="I133" i="3" l="1"/>
  <c r="I178" i="3"/>
  <c r="L216" i="3" s="1"/>
  <c r="G172" i="3"/>
  <c r="G178" i="3" s="1"/>
  <c r="I212" i="3"/>
  <c r="D216" i="3"/>
  <c r="F178" i="3"/>
  <c r="F216" i="3" s="1"/>
  <c r="E206" i="3"/>
  <c r="G133" i="3" l="1"/>
  <c r="D165" i="3"/>
  <c r="H206" i="3"/>
  <c r="H216" i="3"/>
  <c r="H118" i="3"/>
  <c r="H121" i="3" s="1"/>
  <c r="H161" i="3"/>
  <c r="H212" i="3" s="1"/>
  <c r="H208" i="3" l="1"/>
  <c r="E165" i="3"/>
  <c r="K216" i="3"/>
  <c r="J216" i="3"/>
  <c r="E180" i="3"/>
  <c r="G216" i="3" l="1"/>
  <c r="J212" i="3" l="1"/>
  <c r="J206" i="3"/>
  <c r="J208" i="3"/>
  <c r="J210" i="3" l="1"/>
  <c r="F161" i="3"/>
  <c r="F212" i="3" s="1"/>
  <c r="I161" i="3" l="1"/>
  <c r="I165" i="3" s="1"/>
  <c r="L212" i="3" s="1"/>
  <c r="J219" i="3"/>
  <c r="G161" i="3" l="1"/>
  <c r="F165" i="3"/>
  <c r="L206" i="3"/>
  <c r="G165" i="3" l="1"/>
  <c r="G212" i="3" s="1"/>
  <c r="F206" i="3"/>
  <c r="D208" i="3"/>
  <c r="D219" i="3" s="1"/>
  <c r="I118" i="3"/>
  <c r="D121" i="3" l="1"/>
  <c r="C19" i="7"/>
  <c r="K211" i="3"/>
  <c r="G206" i="3" l="1"/>
  <c r="R74" i="3" l="1"/>
  <c r="I99" i="3" l="1"/>
  <c r="L210" i="3" s="1"/>
  <c r="I121" i="3" l="1"/>
  <c r="I210" i="3"/>
  <c r="I219" i="3" s="1"/>
  <c r="G99" i="3"/>
  <c r="G210" i="3" s="1"/>
  <c r="E128" i="6" l="1"/>
  <c r="F58" i="6"/>
  <c r="E129" i="6" s="1"/>
  <c r="F57" i="6"/>
  <c r="E57" i="6"/>
  <c r="G128" i="6" s="1"/>
  <c r="D57" i="6"/>
  <c r="D128" i="6" s="1"/>
  <c r="C57" i="6"/>
  <c r="C128" i="6" s="1"/>
  <c r="E24" i="6" l="1"/>
  <c r="F24" i="6" s="1"/>
  <c r="E20" i="6"/>
  <c r="F20" i="6" s="1"/>
  <c r="E22" i="6"/>
  <c r="F22" i="6" s="1"/>
  <c r="C43" i="6"/>
  <c r="C108" i="6"/>
  <c r="F77" i="6"/>
  <c r="D28" i="6" l="1"/>
  <c r="D124" i="6" s="1"/>
  <c r="E28" i="6"/>
  <c r="G124" i="6" s="1"/>
  <c r="F28" i="6"/>
  <c r="C28" i="6"/>
  <c r="C124" i="6" s="1"/>
  <c r="E131" i="6"/>
  <c r="E127" i="6"/>
  <c r="E124" i="6"/>
  <c r="F108" i="6"/>
  <c r="F130" i="6" s="1"/>
  <c r="F132" i="6" s="1"/>
  <c r="E108" i="6"/>
  <c r="E130" i="6" s="1"/>
  <c r="D108" i="6"/>
  <c r="D130" i="6" s="1"/>
  <c r="C130" i="6"/>
  <c r="E126" i="6"/>
  <c r="E77" i="6"/>
  <c r="C67" i="6"/>
  <c r="D65" i="6"/>
  <c r="F43" i="6"/>
  <c r="E43" i="6"/>
  <c r="D35" i="6"/>
  <c r="D43" i="6" s="1"/>
  <c r="F14" i="6"/>
  <c r="F13" i="6"/>
  <c r="D13" i="6"/>
  <c r="C13" i="6"/>
  <c r="E11" i="6"/>
  <c r="E13" i="6" s="1"/>
  <c r="G122" i="6" s="1"/>
  <c r="D77" i="6" l="1"/>
  <c r="D126" i="6" s="1"/>
  <c r="C77" i="6"/>
  <c r="C126" i="6" s="1"/>
  <c r="G132" i="6"/>
  <c r="C46" i="6"/>
  <c r="C122" i="6"/>
  <c r="E125" i="6"/>
  <c r="E133" i="6" s="1"/>
  <c r="F46" i="6"/>
  <c r="E122" i="6"/>
  <c r="E132" i="6" s="1"/>
  <c r="E46" i="6"/>
  <c r="D46" i="6"/>
  <c r="D122" i="6"/>
  <c r="C132" i="6" l="1"/>
  <c r="D132" i="6"/>
  <c r="F47" i="6"/>
  <c r="K66" i="3" l="1"/>
  <c r="K219" i="3" l="1"/>
  <c r="G121" i="3" l="1"/>
  <c r="L219" i="3" l="1"/>
  <c r="G219" i="3" l="1"/>
  <c r="H210" i="3"/>
  <c r="H219" i="3" s="1"/>
  <c r="F65" i="3"/>
  <c r="E65" i="3"/>
  <c r="E208" i="3" s="1"/>
  <c r="F208" i="3" l="1"/>
  <c r="F99" i="3"/>
  <c r="F210" i="3" s="1"/>
  <c r="E210" i="3"/>
  <c r="E219" i="3" s="1"/>
  <c r="F121" i="3" l="1"/>
  <c r="F219" i="3"/>
  <c r="E12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Helena Kralj Brlek</author>
  </authors>
  <commentList>
    <comment ref="C55" authorId="0" shapeId="0" xr:uid="{00000000-0006-0000-0300-000001000000}">
      <text>
        <r>
          <rPr>
            <b/>
            <sz val="9"/>
            <color indexed="81"/>
            <rFont val="Segoe UI"/>
            <family val="2"/>
            <charset val="238"/>
          </rPr>
          <t>Helena Kralj Brlek:</t>
        </r>
        <r>
          <rPr>
            <sz val="9"/>
            <color indexed="81"/>
            <rFont val="Segoe UI"/>
            <family val="2"/>
            <charset val="238"/>
          </rPr>
          <t xml:space="preserve">
Općina Žabno treba javiti iznos</t>
        </r>
      </text>
    </comment>
  </commentList>
</comments>
</file>

<file path=xl/sharedStrings.xml><?xml version="1.0" encoding="utf-8"?>
<sst xmlns="http://schemas.openxmlformats.org/spreadsheetml/2006/main" count="578" uniqueCount="207">
  <si>
    <t>Naziv</t>
  </si>
  <si>
    <t>Izvođač</t>
  </si>
  <si>
    <t>Vlastita</t>
  </si>
  <si>
    <t>Hrvatske vode</t>
  </si>
  <si>
    <t>Proračun Grada</t>
  </si>
  <si>
    <t>Proračun Općina</t>
  </si>
  <si>
    <t>Napomena</t>
  </si>
  <si>
    <t>1.</t>
  </si>
  <si>
    <t>Komunalno poduzeće d.o.o.</t>
  </si>
  <si>
    <t>2.</t>
  </si>
  <si>
    <t>3.</t>
  </si>
  <si>
    <t xml:space="preserve"> </t>
  </si>
  <si>
    <t>Javna nabava</t>
  </si>
  <si>
    <t>4.</t>
  </si>
  <si>
    <t xml:space="preserve">  </t>
  </si>
  <si>
    <t>5.</t>
  </si>
  <si>
    <t>6.</t>
  </si>
  <si>
    <t>Vodoopskrba - rekonstrukcija:  UKUPNO</t>
  </si>
  <si>
    <t>Vodoopskrba:  SVEUKUPNO</t>
  </si>
  <si>
    <t>OSTALE INVESTICIJSKE AKTIVNOSTI</t>
  </si>
  <si>
    <t>FZOEU</t>
  </si>
  <si>
    <t>Centar ponovne uporabe</t>
  </si>
  <si>
    <t>Izrada Glavnog projekta novog dijela Gradskog groblja</t>
  </si>
  <si>
    <t xml:space="preserve">Ostale nespomenute investicijske aktivnosti </t>
  </si>
  <si>
    <t>Ostale investicije:    UKUPNO</t>
  </si>
  <si>
    <t>Ostale investicije</t>
  </si>
  <si>
    <t>Izgradnja precrpne stanice Apatovec</t>
  </si>
  <si>
    <t>Prema Zakonu o vodama NN 56/13, članak 26. stavak 3.- gradnja i održavanje komunalnih vodnih građevina provodi se prema Planu koji donosi Skupština isporučitelja vodnih usluga</t>
  </si>
  <si>
    <t>INVESTICIJSKE AKTIVNOSTI KOMUNALNOG PODUZEĆA d.o.o. KRIŽEVCI ZA 2018. GODINU</t>
  </si>
  <si>
    <t>Plan gradnje i održavanja komunalnih vodnih građevina za 2018.  godinu</t>
  </si>
  <si>
    <t>Plan 2018.</t>
  </si>
  <si>
    <t>Rekonstrukcija vodovodne mreže i  priključaka u Cvjetnoj ulici; D=140 m</t>
  </si>
  <si>
    <t>Izvori sredstava Plana za 2018. godinu</t>
  </si>
  <si>
    <t>Rekonstrukcija kanalizacijske mreže i kanalizacijskih priključaka u Cvjetnoj ulici; D=140 m</t>
  </si>
  <si>
    <t>Izgradnja rubnika na dijelu staza na Gradskom groblju u Križevcima; D=500 m</t>
  </si>
  <si>
    <t>Nastavak izgradnje izdvojenog pogona u Cubincu, 2. faza</t>
  </si>
  <si>
    <t>Jednostavna nabava</t>
  </si>
  <si>
    <t>Rekonstrukcija vodovodne mreže i  priključaka-raskrižje Ulica branitelja Hrvatske - F. Supila - T. Smičiklasa; D=312 m; (kod Wood-a)</t>
  </si>
  <si>
    <t>Rekonstrukcija kanalizacijske mreže i kanalizacijskih priključaka (raskrižje Ulica hrvatskih Branitelja-Ulica F. Supila-Ulica T. Smičiklasa); D=220 m</t>
  </si>
  <si>
    <t>Rekonstrukcija vodovodne mreže i  priključaka u Frankopanskoj ulici, Zvonimirova,T. Sermagea; A. Šenoe D=675 m</t>
  </si>
  <si>
    <t>VODOOPSKRBA - GRAD KRIŽEVCI - izgradnja</t>
  </si>
  <si>
    <t>VODOOPSKRBA - OPĆINE - izgradnja</t>
  </si>
  <si>
    <t>Grad Križevci - Vodoopskrba - izgradnja:  UKUPNO</t>
  </si>
  <si>
    <t>Općine - Vodoopskrba - izgradnja:  UKUPNO</t>
  </si>
  <si>
    <t>VODOOPSKRBA - GRAD KRIŽEVCI - rekonstrukcija</t>
  </si>
  <si>
    <t>ODVODNJA - GRAD KRIŽEVCI - rekonstrukcija</t>
  </si>
  <si>
    <t xml:space="preserve">GRAD KRIŽEVCI - Odvodnja:  SVEUKUPNO </t>
  </si>
  <si>
    <t>Vodoopskrba - Grad Križevci</t>
  </si>
  <si>
    <t>Vodoopskrba - Općine</t>
  </si>
  <si>
    <t>Rekapitulacija investicija Komunalnog poduzeća d.o.o. Križevci za 2018. godinu</t>
  </si>
  <si>
    <t>SVEUKUPNO:</t>
  </si>
  <si>
    <t>Elektronički sustav naplate odvoza otpada po stvarno preuzetoj količini</t>
  </si>
  <si>
    <t>Izvanredni radovi na uređenju reciklažnog dvorišta</t>
  </si>
  <si>
    <t>Izgradnja produžetka hale sortirnice</t>
  </si>
  <si>
    <t>Oprema za proširenje sortirnice</t>
  </si>
  <si>
    <t>7.</t>
  </si>
  <si>
    <t>8.</t>
  </si>
  <si>
    <t>9.</t>
  </si>
  <si>
    <t>10.</t>
  </si>
  <si>
    <t>Općina Sveti Ivan Žabno</t>
  </si>
  <si>
    <t>Općina Gornja Rijeka</t>
  </si>
  <si>
    <t>Općina Sveti Petar Orehovec</t>
  </si>
  <si>
    <t>Općina Kalnik</t>
  </si>
  <si>
    <r>
      <t>Izgradnja</t>
    </r>
    <r>
      <rPr>
        <sz val="12"/>
        <color theme="1"/>
        <rFont val="Arial"/>
        <family val="2"/>
        <charset val="238"/>
      </rPr>
      <t xml:space="preserve"> ograde i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 xml:space="preserve"> nadstrešnice za komunalnu opremu na Gradskom groblju</t>
    </r>
  </si>
  <si>
    <t>Rekonstrukcija kanalizacijske mreže i  priključaka u Frankopanskoj ulici, Zvonimirova,T. Sermagea; A. Šenoe; D= 750 m</t>
  </si>
  <si>
    <t>Redni</t>
  </si>
  <si>
    <t>broj</t>
  </si>
  <si>
    <t>11.</t>
  </si>
  <si>
    <t>Informatička oprema</t>
  </si>
  <si>
    <t>za 2018. godinu iz vlastitih sredstava</t>
  </si>
  <si>
    <t>Teretno vozilo</t>
  </si>
  <si>
    <t>Trimer- leđni</t>
  </si>
  <si>
    <t>Detektor metala</t>
  </si>
  <si>
    <t>Rekonstrukcija prepumpne stanice - HS Potočka</t>
  </si>
  <si>
    <t>Izmještanje kanalizacijske mreže u Ulici Slavka Kolara, D= 160 m</t>
  </si>
  <si>
    <t>Fekalna pumpa u Koruškoj - rekonstrukcija u suhu prepumpnu stanicu</t>
  </si>
  <si>
    <t>Dozirna pumpa za kloriranje- PS Brezovljani</t>
  </si>
  <si>
    <t>Forrmiranje zona na vodovodnoj mreži zbog praćenja kvarova i gubitaka</t>
  </si>
  <si>
    <t>Rekonstrukcija kanalizacijske mreže i  priključaka križanje Koprivnička - bana J. Jelačića; D= 143 m</t>
  </si>
  <si>
    <t>ODVODNJA - OPĆINE - izgradnja</t>
  </si>
  <si>
    <t>OPĆINE - Odvodnja - izgradnja:  UKUPNO</t>
  </si>
  <si>
    <t>Izgradnja kanalizacije Sv.I. Žabno - Lanište - Križevačka - Braće Radića- Kolodvorska + pročistač</t>
  </si>
  <si>
    <t>Izgradnja kanalizacije Sv.I. Žabno -Voćarska ulica</t>
  </si>
  <si>
    <t>Odvodnja- Grad Križevci</t>
  </si>
  <si>
    <t>Odvodnja- Općine</t>
  </si>
  <si>
    <t>Odvodnja:  SVEUKUPNO</t>
  </si>
  <si>
    <t>Izgradnja vodoopskrbne mreže Gornja Rijeka i crpne stanice - Fajerovec - Nemčevec; D=2200 m</t>
  </si>
  <si>
    <t xml:space="preserve">Grad Križevci - Odvodnja-rekonstrukcija: UKUPNO </t>
  </si>
  <si>
    <t>Grad Križevci - Vodoopskrba - rekonstrukcija:  UKUPNO</t>
  </si>
  <si>
    <t>Formiranje zona na vodovodnoj mreži zbog praćenja kvarova i gubitaka</t>
  </si>
  <si>
    <t>Grad Križevci - Vodoopskrba - izgradnja: UKUPNO</t>
  </si>
  <si>
    <t>Plana nabave Vodnih usluga d.o.o. Križevci</t>
  </si>
  <si>
    <t>Poslovni informacijski program</t>
  </si>
  <si>
    <t>Rekonstrukcija vodovodne mreže i  priključaka u Frankopanskoj ulici, Zvonimirova,T. Sermagea; A. Šenoe; D=675 m</t>
  </si>
  <si>
    <t>Potopna pumpa za crpilište Trstenik</t>
  </si>
  <si>
    <t>Izmještanje kanalizacijske mreže u Ulici Slavka Kolara; D=160 m</t>
  </si>
  <si>
    <t>kn/m</t>
  </si>
  <si>
    <t>troškovnik  BN Cvjetna</t>
  </si>
  <si>
    <t>troškovnik  JN Frankopanska</t>
  </si>
  <si>
    <t>procjena</t>
  </si>
  <si>
    <t>troškovnik JN Cirkvena D4</t>
  </si>
  <si>
    <t>troškovnik  BN Cvjetna kan</t>
  </si>
  <si>
    <t>troškovnik  BN S. Kolara kan</t>
  </si>
  <si>
    <t>PROJEKTNA DOKUMENTACIJA</t>
  </si>
  <si>
    <t>Izrada studijske dokumentacije i dokumentacije o nabavi na području aglomeracije Križevci (EU projekt)</t>
  </si>
  <si>
    <t>Projektna dokumentacija</t>
  </si>
  <si>
    <t>Odvodnja - Grad Križevci</t>
  </si>
  <si>
    <t>Projektna dokumentacija: UKUPNO</t>
  </si>
  <si>
    <t>Direktna pogodba</t>
  </si>
  <si>
    <t>povećanje  /  smanjenje</t>
  </si>
  <si>
    <t>Novi Plan 2018.</t>
  </si>
  <si>
    <t xml:space="preserve">Program smanjenja gubitaka u vodoopskrbnim sustavima </t>
  </si>
  <si>
    <t>Izgradnja vodotornja u Laništu, Sveti Ivan Žabno sa stručnim nadzorom i revizijom izvedbenog projekta</t>
  </si>
  <si>
    <t>povećanje / smanjenje</t>
  </si>
  <si>
    <t>Izgradnja vodoopskrbne mreže Sveti Petar Orehovec; cjelina 10; G. Fodrovec- Brezje Miholečko; D=8300 m</t>
  </si>
  <si>
    <t>Kopivničko-križevačka županija</t>
  </si>
  <si>
    <t>ODVODNJA - GRAD KRIŽEVCI - izgradnja</t>
  </si>
  <si>
    <t>Izrada projektne dokumentacije za izgradnju crpne stanice u Nemčevcu</t>
  </si>
  <si>
    <t>Vodne usluge d.o.o.</t>
  </si>
  <si>
    <t xml:space="preserve">APPRRR                               Mjera 7.2.1.  </t>
  </si>
  <si>
    <t xml:space="preserve">Izrada projektne dokumentacije za izgradnju precrpne stanice Fodrovec </t>
  </si>
  <si>
    <t>Izrada projektne dokumentacije za izgradnju vodovoda u Stražincu</t>
  </si>
  <si>
    <t>12.</t>
  </si>
  <si>
    <t>Izgradnja vodoopskrbne mreže Sveti Petar Orehovec- Zaistovec</t>
  </si>
  <si>
    <t>13.</t>
  </si>
  <si>
    <t>Izgradnja vodospreme Trema</t>
  </si>
  <si>
    <t xml:space="preserve">Izgradnja vodospreme Apatovec                                                                        </t>
  </si>
  <si>
    <t>Odvodnja - OPĆINE</t>
  </si>
  <si>
    <t>GRAD KRIŽEVCI - Odvodnja - izgradnja:  UKUPNO</t>
  </si>
  <si>
    <t>Novi Plan 2019.</t>
  </si>
  <si>
    <t>AGLOMERACIJA</t>
  </si>
  <si>
    <t>Izgradnja i rekonstrukcija mreže                                                          ( procijenjena vrijednost nabave 176.038.000 )</t>
  </si>
  <si>
    <t>Uređaj za pročišćavanje otpadnih voda                                           ( procijenjena vrijednost nabave 34.300.000 )</t>
  </si>
  <si>
    <t xml:space="preserve">Oprema za održavanje                                                                      ( procijenjena vrijednost nabave 7.000.000 ) </t>
  </si>
  <si>
    <t>Aglomeracija:    UKUPNO</t>
  </si>
  <si>
    <r>
      <t xml:space="preserve">Proračun Grada           </t>
    </r>
    <r>
      <rPr>
        <b/>
        <sz val="10"/>
        <rFont val="Arial"/>
        <family val="2"/>
        <charset val="238"/>
      </rPr>
      <t>( komponenta od 6,5 %)</t>
    </r>
  </si>
  <si>
    <t>Aglomeracija</t>
  </si>
  <si>
    <t>Dovršetak projekta u 2020.</t>
  </si>
  <si>
    <t>Početak izvođenja radova u 2020.g.</t>
  </si>
  <si>
    <t>Grad-kom d.o.o.</t>
  </si>
  <si>
    <t>Izgradnja vodospreme Glogovnica                                                                           ( ugovorena vrijednost radova 2.114.700 kuna )</t>
  </si>
  <si>
    <t>Grad-kom d.o.o.- završetak izgradnje u 2020.g.</t>
  </si>
  <si>
    <t>Gradex d.o.o. Zabok</t>
  </si>
  <si>
    <t>Grad-Kom d.o.o.</t>
  </si>
  <si>
    <t>Radnik d.d.                  Dovršetak izgradnje u 2020</t>
  </si>
  <si>
    <t>INVESTICIJSKE AKTIVNOSTI VODNIH USLUGA d.o.o. KRIŽEVCI ZA 2020. GODINU</t>
  </si>
  <si>
    <t>Plan gradnje i održavanja komunalnih vodnih građevina za 2020. godinu</t>
  </si>
  <si>
    <t>Plan 2020.</t>
  </si>
  <si>
    <t>Izrada projektne dokumentacije za izgradnju precrpne stanice Kloštar Vojakovački</t>
  </si>
  <si>
    <t>Izrada projektne dokumentacije za izgradnju vodovodne mreže Karansko brdo</t>
  </si>
  <si>
    <t>Izrada projektne dokumentacije za izgradnju aglomeracije na području Općine Sv. Petar Orehovec- idejni projekt</t>
  </si>
  <si>
    <t>Izvori sredstava Plana za 2020. godinu</t>
  </si>
  <si>
    <t>Rekapitulacija investicija Vodnih usluga d.o.o. Križevci za 2020. godinu</t>
  </si>
  <si>
    <t>Izgradnja magistralnog cjevovoda Carevdar-Glogovnica-Osijek Vojakovački sa stručnim Nadzorom- nastavak izgradnje ( ug. vrijednost radova 7.905.000 kn, u 2019. izvedeno radova u iznosu od 1.253.000 kn)</t>
  </si>
  <si>
    <t xml:space="preserve">Izgradnja CS Sv. Helena                                                                               </t>
  </si>
  <si>
    <t xml:space="preserve">Izgradnja spojnog cjevovoda od Jarčana do Apatovca                                                                             </t>
  </si>
  <si>
    <t xml:space="preserve">Izgradnja precrpne stanice Apatovec                                                                              </t>
  </si>
  <si>
    <t>Nabava gospodarskog automobila</t>
  </si>
  <si>
    <t>Nabava rovokopača</t>
  </si>
  <si>
    <t xml:space="preserve">Rekonstrukcija kanalizacijske mreže i  priključaka u  Zvonimirovoj ulici </t>
  </si>
  <si>
    <t>Rekonstrukcija kanalizacijske mreže i  priključaka u  ulici T. Sermagea</t>
  </si>
  <si>
    <t>Rekonstrukcija kanalizacijske mreže u Renarićevoj ulici</t>
  </si>
  <si>
    <t>Rekonstrukcija kanalizacijske mreže u Gundulićevoj ulici</t>
  </si>
  <si>
    <t>Rekonstrukcija fekalne odvodnje na križanju kod Plodina</t>
  </si>
  <si>
    <t xml:space="preserve">Izrada projektne dokumentacije za izgradnju aglomeracije na području Općine Sv.Ivan Žabno - Faza 1 (UPOV i spojni cjevovod- glavni projekt </t>
  </si>
  <si>
    <t xml:space="preserve">Izrada projektne dokumentacije za izgradnju aglomeracije na području Općine Sv.Ivan Žabno- faza 2 ( mreža) - glavni projekt </t>
  </si>
  <si>
    <t xml:space="preserve">Izgradnja vodovodne mreže u Novom Đurđicu                                                               </t>
  </si>
  <si>
    <t>Rekonstrukcija vodovodne mreže i  priključaka u ulici T. Sermagea i ulici Kralja Zvonimira</t>
  </si>
  <si>
    <t>Rekonstrukcija vodovoda na križanju kod Plodina</t>
  </si>
  <si>
    <t xml:space="preserve">Izgradnja magistralnog cjevovoda Sv. Ivan Žabno, dionica Đurđic  - vodosprema Trema </t>
  </si>
  <si>
    <t>Izgradnja vodoopskrbne mreže Sveti Ivan Žabno - Brezovljani- dionica D2, L= 243 m;</t>
  </si>
  <si>
    <t>Izgradnja vodoopskrbne mreže Sveti Ivan Žabno - Škrinjari; dionica D12, L= 546 m</t>
  </si>
  <si>
    <t>Izgradnja vodoopskrbne mreže Sveti Ivan Žabno - Ladinec; dionica D 9, L = 1590 m</t>
  </si>
  <si>
    <t>Izgradnja vodoopskrbne mreže Sveti Ivan Žabno - Ladinec; dionica D 27, L = 415 m</t>
  </si>
  <si>
    <t>Izgradnja vodoopskrbne mreže Sveti Ivan Žabno - Cirkvena; Pavlićeva ulica D= 940 m</t>
  </si>
  <si>
    <t>Izgradnja vodoopskrbne mreže Sveti Ivan Žabno - Novi Glog; dionica D 5, L= 930 m</t>
  </si>
  <si>
    <t>Izgradnja vodoopskrbne mreže Sv. Petar Orehovec - Ravenska Sela i Kapela Ravenska</t>
  </si>
  <si>
    <t>Izgradnja fekalne i oborinske odvodnje - Posrednji put</t>
  </si>
  <si>
    <t xml:space="preserve">Izgradnja fekalne odvodnje u Koprivničkoj ulici- do crpne stanice </t>
  </si>
  <si>
    <t xml:space="preserve">Izgradnja aglomeracije na području Općine Sv.Ivan Žabno - Faza 1 (UPOV i spojni cjevovod) </t>
  </si>
  <si>
    <t>Upravljanje projektom                                                                              ( ugovorena vrijednost usluge 2.200.000 )</t>
  </si>
  <si>
    <t>Informiranje i vidljivost                                                                        ( ugovorena vrijednost nabave 390.000 )</t>
  </si>
  <si>
    <t>Usluga Nadzora izvođenja radova                                                    ( ugovorena vrijednost nabave 8.750.000 )</t>
  </si>
  <si>
    <t>Križevci, 23.01.2020.</t>
  </si>
  <si>
    <t>Izrada projektne dokumentacije za izgradnju aglomeracije na području Općine Sv. Petar Orehovec- glavni projekt</t>
  </si>
  <si>
    <t xml:space="preserve">Izgradnja 1 zdenca na vodocrpilištu Trstenik </t>
  </si>
  <si>
    <t>Prema Zakonu o vodnim uslugama NN 66/19, članak 23. - gradnja i održavanje komunalnih vodnih građevina provodi se prema                                Planu koji donosi Skupština isporučitelja vodnih usluga</t>
  </si>
  <si>
    <t xml:space="preserve">Nastavak izgradnja uličnog vodovoda Posrednji put, L= 200 m , PEHD 110                                                                                                                      </t>
  </si>
  <si>
    <t xml:space="preserve">Izgradnja uličnog vodovoda u odvojku Pušće, L= 250 m , PEHD 110                                                               </t>
  </si>
  <si>
    <t xml:space="preserve">Izgradnja uličnog vodovoda Bukovje - Mladine, L=325 m, PEHD 63                                                           </t>
  </si>
  <si>
    <t xml:space="preserve">Izgradnja vodovodne mreže u Erdovcu  Tr01 L=1010,20 m, Tr02 L=110,19 m; odvojak I, L=100 m, odvojak II, L=50 m, odvojak III, L=60 m                                                               </t>
  </si>
  <si>
    <t>Rekonstrukcija vodovodne mreže i  priključaka - ulica Slavka Kolara L=155 m, PEHD 110</t>
  </si>
  <si>
    <t>Rekonstrukcija vodovodne mreže i  priključaka - ulica Nine Vavre, L=414 m, PEHD 110</t>
  </si>
  <si>
    <t>Opis materijala</t>
  </si>
  <si>
    <t>jedinična cijena</t>
  </si>
  <si>
    <t>ukupno</t>
  </si>
  <si>
    <t>Vodovodne cijevi - palice-   DN 63 mm, PN 10</t>
  </si>
  <si>
    <t>Vodovodne cijevi - palice-   DN 110 mm, PN 10</t>
  </si>
  <si>
    <t>Vodovodne cijevi - palice-   DN 160 mm, PN 10</t>
  </si>
  <si>
    <t>Ukupno:</t>
  </si>
  <si>
    <t>količina ( m´)</t>
  </si>
  <si>
    <t>TROŠKOVNIK</t>
  </si>
  <si>
    <t>Križevci</t>
  </si>
  <si>
    <t>Datum, ___________________</t>
  </si>
  <si>
    <t>Ponuditelj: ________________</t>
  </si>
  <si>
    <t>PDV :</t>
  </si>
  <si>
    <t>Sveukupno sa PDV-om: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</si>
</sst>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#,##0;[Red]#,##0"/>
    <numFmt numFmtId="166" formatCode="#,##0_ ;\-#,##0\ "/>
  </numFmts>
  <fonts count="4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5.4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3"/>
      <name val="Arial"/>
      <family val="2"/>
      <charset val="238"/>
    </font>
    <font>
      <sz val="12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sz val="13"/>
      <name val="Arial"/>
      <family val="2"/>
      <charset val="238"/>
    </font>
    <font>
      <b/>
      <i/>
      <sz val="16"/>
      <color theme="0"/>
      <name val="Arial"/>
      <family val="2"/>
      <charset val="238"/>
    </font>
    <font>
      <sz val="13"/>
      <color theme="0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3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5"/>
      <name val="Arial"/>
      <family val="2"/>
      <charset val="238"/>
    </font>
    <font>
      <b/>
      <i/>
      <sz val="18"/>
      <name val="Arial"/>
      <family val="2"/>
      <charset val="238"/>
    </font>
    <font>
      <sz val="30"/>
      <name val="Arial"/>
      <family val="2"/>
      <charset val="238"/>
    </font>
    <font>
      <b/>
      <sz val="18.5"/>
      <name val="Arial"/>
      <family val="2"/>
      <charset val="238"/>
    </font>
    <font>
      <b/>
      <sz val="19.5"/>
      <name val="Arial"/>
      <family val="2"/>
      <charset val="238"/>
    </font>
    <font>
      <b/>
      <sz val="13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13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1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1"/>
      <color theme="1"/>
      <name val="Arial"/>
      <family val="2"/>
      <charset val="238"/>
    </font>
    <font>
      <b/>
      <i/>
      <sz val="14"/>
      <color theme="0"/>
      <name val="Arial"/>
      <family val="2"/>
      <charset val="238"/>
    </font>
    <font>
      <b/>
      <sz val="19"/>
      <name val="Arial"/>
      <family val="2"/>
      <charset val="238"/>
    </font>
    <font>
      <b/>
      <i/>
      <sz val="15.5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3" fillId="0" borderId="0"/>
    <xf numFmtId="164" fontId="1" fillId="0" borderId="0" applyFont="0" applyFill="0" applyBorder="0" applyAlignment="0" applyProtection="0"/>
    <xf numFmtId="0" fontId="1" fillId="0" borderId="0"/>
  </cellStyleXfs>
  <cellXfs count="815">
    <xf numFmtId="0" fontId="0" fillId="0" borderId="0" xfId="0"/>
    <xf numFmtId="0" fontId="1" fillId="0" borderId="0" xfId="0" applyFont="1"/>
    <xf numFmtId="0" fontId="1" fillId="3" borderId="0" xfId="0" applyFont="1" applyFill="1"/>
    <xf numFmtId="0" fontId="7" fillId="0" borderId="0" xfId="0" applyFont="1"/>
    <xf numFmtId="0" fontId="6" fillId="0" borderId="12" xfId="0" applyFont="1" applyBorder="1" applyAlignment="1">
      <alignment horizontal="center" vertical="center" wrapText="1"/>
    </xf>
    <xf numFmtId="165" fontId="11" fillId="5" borderId="24" xfId="0" applyNumberFormat="1" applyFont="1" applyFill="1" applyBorder="1" applyAlignment="1">
      <alignment vertical="center"/>
    </xf>
    <xf numFmtId="165" fontId="11" fillId="5" borderId="28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165" fontId="14" fillId="3" borderId="0" xfId="0" applyNumberFormat="1" applyFont="1" applyFill="1" applyBorder="1" applyAlignment="1">
      <alignment horizontal="right" vertical="center"/>
    </xf>
    <xf numFmtId="165" fontId="14" fillId="3" borderId="0" xfId="0" applyNumberFormat="1" applyFont="1" applyFill="1" applyBorder="1" applyAlignment="1">
      <alignment vertical="center"/>
    </xf>
    <xf numFmtId="0" fontId="15" fillId="3" borderId="0" xfId="0" applyFont="1" applyFill="1"/>
    <xf numFmtId="0" fontId="10" fillId="0" borderId="0" xfId="0" applyFont="1" applyAlignment="1">
      <alignment vertical="center"/>
    </xf>
    <xf numFmtId="0" fontId="16" fillId="0" borderId="0" xfId="0" applyFont="1"/>
    <xf numFmtId="165" fontId="17" fillId="7" borderId="24" xfId="0" applyNumberFormat="1" applyFont="1" applyFill="1" applyBorder="1" applyAlignment="1">
      <alignment vertical="center"/>
    </xf>
    <xf numFmtId="165" fontId="17" fillId="7" borderId="28" xfId="0" applyNumberFormat="1" applyFont="1" applyFill="1" applyBorder="1" applyAlignment="1">
      <alignment vertical="center"/>
    </xf>
    <xf numFmtId="165" fontId="11" fillId="5" borderId="2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65" fontId="11" fillId="5" borderId="29" xfId="0" applyNumberFormat="1" applyFont="1" applyFill="1" applyBorder="1" applyAlignment="1">
      <alignment horizontal="right" vertical="center"/>
    </xf>
    <xf numFmtId="0" fontId="4" fillId="0" borderId="0" xfId="0" applyFont="1"/>
    <xf numFmtId="0" fontId="11" fillId="3" borderId="0" xfId="0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right" vertical="center"/>
    </xf>
    <xf numFmtId="165" fontId="11" fillId="3" borderId="0" xfId="0" applyNumberFormat="1" applyFont="1" applyFill="1" applyBorder="1" applyAlignment="1">
      <alignment vertical="center"/>
    </xf>
    <xf numFmtId="0" fontId="4" fillId="3" borderId="0" xfId="0" applyFont="1" applyFill="1" applyBorder="1"/>
    <xf numFmtId="0" fontId="6" fillId="0" borderId="0" xfId="0" applyFont="1"/>
    <xf numFmtId="0" fontId="8" fillId="0" borderId="0" xfId="0" applyFont="1"/>
    <xf numFmtId="0" fontId="4" fillId="3" borderId="0" xfId="0" applyFont="1" applyFill="1"/>
    <xf numFmtId="0" fontId="20" fillId="3" borderId="0" xfId="0" applyFont="1" applyFill="1"/>
    <xf numFmtId="0" fontId="11" fillId="3" borderId="0" xfId="0" applyFont="1" applyFill="1" applyBorder="1" applyAlignment="1">
      <alignment horizontal="right"/>
    </xf>
    <xf numFmtId="0" fontId="13" fillId="0" borderId="0" xfId="0" applyFont="1"/>
    <xf numFmtId="0" fontId="14" fillId="3" borderId="0" xfId="0" applyFont="1" applyFill="1" applyBorder="1" applyAlignment="1">
      <alignment horizontal="right"/>
    </xf>
    <xf numFmtId="165" fontId="18" fillId="6" borderId="9" xfId="0" applyNumberFormat="1" applyFont="1" applyFill="1" applyBorder="1" applyAlignment="1">
      <alignment horizontal="center" vertical="center"/>
    </xf>
    <xf numFmtId="165" fontId="11" fillId="6" borderId="9" xfId="0" applyNumberFormat="1" applyFont="1" applyFill="1" applyBorder="1" applyAlignment="1">
      <alignment vertical="center"/>
    </xf>
    <xf numFmtId="165" fontId="11" fillId="3" borderId="9" xfId="0" applyNumberFormat="1" applyFont="1" applyFill="1" applyBorder="1" applyAlignment="1">
      <alignment vertical="center"/>
    </xf>
    <xf numFmtId="165" fontId="11" fillId="6" borderId="28" xfId="0" applyNumberFormat="1" applyFont="1" applyFill="1" applyBorder="1" applyAlignment="1">
      <alignment vertical="center"/>
    </xf>
    <xf numFmtId="165" fontId="22" fillId="8" borderId="24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/>
    </xf>
    <xf numFmtId="0" fontId="5" fillId="0" borderId="0" xfId="0" applyFont="1"/>
    <xf numFmtId="165" fontId="27" fillId="0" borderId="9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vertical="center"/>
    </xf>
    <xf numFmtId="165" fontId="29" fillId="3" borderId="9" xfId="0" applyNumberFormat="1" applyFont="1" applyFill="1" applyBorder="1" applyAlignment="1">
      <alignment vertical="center"/>
    </xf>
    <xf numFmtId="165" fontId="29" fillId="3" borderId="6" xfId="0" applyNumberFormat="1" applyFont="1" applyFill="1" applyBorder="1" applyAlignment="1">
      <alignment vertical="center"/>
    </xf>
    <xf numFmtId="165" fontId="29" fillId="0" borderId="9" xfId="0" applyNumberFormat="1" applyFont="1" applyFill="1" applyBorder="1" applyAlignment="1">
      <alignment vertical="center"/>
    </xf>
    <xf numFmtId="0" fontId="30" fillId="0" borderId="0" xfId="0" applyFont="1"/>
    <xf numFmtId="165" fontId="29" fillId="0" borderId="6" xfId="0" applyNumberFormat="1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0" fontId="20" fillId="0" borderId="0" xfId="0" applyFont="1"/>
    <xf numFmtId="0" fontId="18" fillId="3" borderId="0" xfId="0" applyFont="1" applyFill="1" applyBorder="1" applyAlignment="1">
      <alignment horizontal="center" vertical="center"/>
    </xf>
    <xf numFmtId="165" fontId="10" fillId="0" borderId="9" xfId="0" applyNumberFormat="1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5" fontId="22" fillId="8" borderId="28" xfId="0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horizontal="center" vertical="center"/>
    </xf>
    <xf numFmtId="165" fontId="17" fillId="3" borderId="0" xfId="0" applyNumberFormat="1" applyFont="1" applyFill="1" applyBorder="1" applyAlignment="1">
      <alignment horizontal="right" vertical="center"/>
    </xf>
    <xf numFmtId="165" fontId="17" fillId="3" borderId="0" xfId="0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horizontal="right"/>
    </xf>
    <xf numFmtId="165" fontId="29" fillId="0" borderId="28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3" borderId="51" xfId="0" applyFont="1" applyFill="1" applyBorder="1" applyAlignment="1">
      <alignment horizontal="center" vertical="center"/>
    </xf>
    <xf numFmtId="0" fontId="1" fillId="0" borderId="0" xfId="1"/>
    <xf numFmtId="0" fontId="1" fillId="6" borderId="0" xfId="1" applyFill="1"/>
    <xf numFmtId="0" fontId="6" fillId="6" borderId="0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165" fontId="29" fillId="3" borderId="10" xfId="0" applyNumberFormat="1" applyFont="1" applyFill="1" applyBorder="1" applyAlignment="1">
      <alignment horizontal="right" vertical="center"/>
    </xf>
    <xf numFmtId="0" fontId="0" fillId="3" borderId="20" xfId="1" applyFont="1" applyFill="1" applyBorder="1" applyAlignment="1">
      <alignment horizontal="center" vertical="center"/>
    </xf>
    <xf numFmtId="0" fontId="0" fillId="3" borderId="6" xfId="2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165" fontId="29" fillId="0" borderId="6" xfId="0" applyNumberFormat="1" applyFont="1" applyFill="1" applyBorder="1" applyAlignment="1">
      <alignment vertical="center"/>
    </xf>
    <xf numFmtId="165" fontId="11" fillId="3" borderId="6" xfId="0" applyNumberFormat="1" applyFont="1" applyFill="1" applyBorder="1" applyAlignment="1">
      <alignment vertical="center"/>
    </xf>
    <xf numFmtId="0" fontId="13" fillId="3" borderId="0" xfId="0" applyFont="1" applyFill="1"/>
    <xf numFmtId="0" fontId="11" fillId="3" borderId="4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right"/>
    </xf>
    <xf numFmtId="165" fontId="7" fillId="3" borderId="12" xfId="1" applyNumberFormat="1" applyFont="1" applyFill="1" applyBorder="1" applyAlignment="1">
      <alignment horizontal="right" vertical="center"/>
    </xf>
    <xf numFmtId="0" fontId="20" fillId="3" borderId="0" xfId="0" applyFont="1" applyFill="1" applyAlignment="1">
      <alignment vertical="center"/>
    </xf>
    <xf numFmtId="164" fontId="8" fillId="0" borderId="0" xfId="3" applyFont="1" applyAlignment="1">
      <alignment vertical="center"/>
    </xf>
    <xf numFmtId="0" fontId="8" fillId="0" borderId="0" xfId="0" applyFont="1" applyAlignment="1">
      <alignment vertical="center"/>
    </xf>
    <xf numFmtId="164" fontId="20" fillId="0" borderId="0" xfId="3" applyFont="1" applyAlignment="1">
      <alignment vertical="center"/>
    </xf>
    <xf numFmtId="164" fontId="20" fillId="3" borderId="52" xfId="3" applyFont="1" applyFill="1" applyBorder="1" applyAlignment="1">
      <alignment horizontal="center" vertical="center"/>
    </xf>
    <xf numFmtId="164" fontId="8" fillId="0" borderId="32" xfId="3" applyFont="1" applyBorder="1" applyAlignment="1">
      <alignment vertical="center"/>
    </xf>
    <xf numFmtId="164" fontId="8" fillId="0" borderId="11" xfId="3" applyFont="1" applyBorder="1" applyAlignment="1">
      <alignment vertical="center"/>
    </xf>
    <xf numFmtId="164" fontId="20" fillId="3" borderId="52" xfId="3" applyFont="1" applyFill="1" applyBorder="1" applyAlignment="1">
      <alignment vertical="center"/>
    </xf>
    <xf numFmtId="164" fontId="20" fillId="3" borderId="47" xfId="3" applyFont="1" applyFill="1" applyBorder="1" applyAlignment="1">
      <alignment vertical="center"/>
    </xf>
    <xf numFmtId="0" fontId="20" fillId="3" borderId="52" xfId="0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6" fillId="0" borderId="55" xfId="0" applyFont="1" applyBorder="1" applyAlignment="1">
      <alignment horizontal="center" vertical="center" wrapText="1"/>
    </xf>
    <xf numFmtId="165" fontId="29" fillId="0" borderId="18" xfId="0" applyNumberFormat="1" applyFont="1" applyFill="1" applyBorder="1" applyAlignment="1">
      <alignment vertical="center"/>
    </xf>
    <xf numFmtId="165" fontId="29" fillId="0" borderId="55" xfId="0" applyNumberFormat="1" applyFont="1" applyFill="1" applyBorder="1" applyAlignment="1">
      <alignment vertical="center"/>
    </xf>
    <xf numFmtId="165" fontId="29" fillId="3" borderId="55" xfId="0" applyNumberFormat="1" applyFont="1" applyFill="1" applyBorder="1" applyAlignment="1">
      <alignment vertical="center"/>
    </xf>
    <xf numFmtId="165" fontId="29" fillId="3" borderId="18" xfId="0" applyNumberFormat="1" applyFont="1" applyFill="1" applyBorder="1" applyAlignment="1">
      <alignment vertical="center"/>
    </xf>
    <xf numFmtId="165" fontId="29" fillId="3" borderId="1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164" fontId="8" fillId="3" borderId="0" xfId="3" applyFont="1" applyFill="1" applyAlignment="1">
      <alignment vertical="center"/>
    </xf>
    <xf numFmtId="0" fontId="8" fillId="0" borderId="52" xfId="0" applyFont="1" applyBorder="1" applyAlignment="1">
      <alignment vertical="center"/>
    </xf>
    <xf numFmtId="164" fontId="8" fillId="3" borderId="52" xfId="3" applyFont="1" applyFill="1" applyBorder="1" applyAlignment="1">
      <alignment vertical="center"/>
    </xf>
    <xf numFmtId="164" fontId="8" fillId="3" borderId="47" xfId="3" applyFont="1" applyFill="1" applyBorder="1" applyAlignment="1">
      <alignment vertical="center"/>
    </xf>
    <xf numFmtId="0" fontId="8" fillId="3" borderId="32" xfId="0" applyFont="1" applyFill="1" applyBorder="1" applyAlignment="1">
      <alignment vertical="center"/>
    </xf>
    <xf numFmtId="0" fontId="8" fillId="11" borderId="32" xfId="0" applyFont="1" applyFill="1" applyBorder="1" applyAlignment="1">
      <alignment vertical="center"/>
    </xf>
    <xf numFmtId="164" fontId="6" fillId="0" borderId="0" xfId="3" applyFont="1" applyAlignment="1">
      <alignment vertical="center"/>
    </xf>
    <xf numFmtId="0" fontId="6" fillId="11" borderId="32" xfId="0" applyFont="1" applyFill="1" applyBorder="1" applyAlignment="1">
      <alignment vertical="center"/>
    </xf>
    <xf numFmtId="164" fontId="6" fillId="11" borderId="32" xfId="3" applyFont="1" applyFill="1" applyBorder="1" applyAlignment="1">
      <alignment vertical="center"/>
    </xf>
    <xf numFmtId="164" fontId="6" fillId="11" borderId="11" xfId="3" applyFont="1" applyFill="1" applyBorder="1" applyAlignment="1">
      <alignment vertical="center"/>
    </xf>
    <xf numFmtId="0" fontId="6" fillId="11" borderId="52" xfId="0" applyFont="1" applyFill="1" applyBorder="1" applyAlignment="1">
      <alignment vertical="center"/>
    </xf>
    <xf numFmtId="164" fontId="6" fillId="11" borderId="52" xfId="3" applyFont="1" applyFill="1" applyBorder="1" applyAlignment="1">
      <alignment vertical="center"/>
    </xf>
    <xf numFmtId="164" fontId="6" fillId="11" borderId="47" xfId="3" applyFont="1" applyFill="1" applyBorder="1" applyAlignment="1">
      <alignment vertical="center"/>
    </xf>
    <xf numFmtId="164" fontId="8" fillId="0" borderId="52" xfId="3" applyFont="1" applyBorder="1" applyAlignment="1">
      <alignment vertical="center"/>
    </xf>
    <xf numFmtId="164" fontId="8" fillId="0" borderId="47" xfId="3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164" fontId="6" fillId="0" borderId="32" xfId="3" applyFont="1" applyBorder="1" applyAlignment="1">
      <alignment vertical="center"/>
    </xf>
    <xf numFmtId="164" fontId="6" fillId="0" borderId="11" xfId="3" applyFont="1" applyBorder="1" applyAlignment="1">
      <alignment vertical="center"/>
    </xf>
    <xf numFmtId="0" fontId="4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17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164" fontId="6" fillId="3" borderId="0" xfId="3" applyFont="1" applyFill="1" applyAlignment="1">
      <alignment vertical="center"/>
    </xf>
    <xf numFmtId="0" fontId="6" fillId="3" borderId="0" xfId="0" applyFont="1" applyFill="1"/>
    <xf numFmtId="0" fontId="16" fillId="0" borderId="0" xfId="0" applyFont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0" fontId="38" fillId="3" borderId="0" xfId="0" applyFont="1" applyFill="1" applyBorder="1" applyAlignment="1">
      <alignment vertical="center"/>
    </xf>
    <xf numFmtId="0" fontId="16" fillId="0" borderId="44" xfId="0" applyFont="1" applyFill="1" applyBorder="1" applyAlignment="1">
      <alignment vertical="center"/>
    </xf>
    <xf numFmtId="0" fontId="38" fillId="3" borderId="44" xfId="0" applyFont="1" applyFill="1" applyBorder="1" applyAlignment="1">
      <alignment vertical="center"/>
    </xf>
    <xf numFmtId="3" fontId="29" fillId="0" borderId="14" xfId="0" applyNumberFormat="1" applyFont="1" applyFill="1" applyBorder="1" applyAlignment="1">
      <alignment horizontal="right" vertical="center"/>
    </xf>
    <xf numFmtId="3" fontId="29" fillId="0" borderId="10" xfId="0" applyNumberFormat="1" applyFont="1" applyFill="1" applyBorder="1" applyAlignment="1">
      <alignment horizontal="right" vertical="center"/>
    </xf>
    <xf numFmtId="165" fontId="29" fillId="3" borderId="6" xfId="0" applyNumberFormat="1" applyFont="1" applyFill="1" applyBorder="1" applyAlignment="1">
      <alignment horizontal="center" vertical="center"/>
    </xf>
    <xf numFmtId="165" fontId="29" fillId="3" borderId="14" xfId="0" applyNumberFormat="1" applyFont="1" applyFill="1" applyBorder="1" applyAlignment="1">
      <alignment horizontal="center" vertical="center"/>
    </xf>
    <xf numFmtId="165" fontId="29" fillId="0" borderId="14" xfId="0" applyNumberFormat="1" applyFont="1" applyFill="1" applyBorder="1" applyAlignment="1">
      <alignment horizontal="center" vertical="center"/>
    </xf>
    <xf numFmtId="165" fontId="29" fillId="0" borderId="6" xfId="0" applyNumberFormat="1" applyFont="1" applyFill="1" applyBorder="1" applyAlignment="1">
      <alignment horizontal="center" vertical="center"/>
    </xf>
    <xf numFmtId="3" fontId="29" fillId="0" borderId="6" xfId="0" applyNumberFormat="1" applyFont="1" applyFill="1" applyBorder="1" applyAlignment="1">
      <alignment horizontal="right" vertical="center"/>
    </xf>
    <xf numFmtId="0" fontId="1" fillId="0" borderId="0" xfId="0" applyFont="1"/>
    <xf numFmtId="165" fontId="29" fillId="0" borderId="18" xfId="0" applyNumberFormat="1" applyFont="1" applyFill="1" applyBorder="1" applyAlignment="1">
      <alignment horizontal="right" vertical="center"/>
    </xf>
    <xf numFmtId="165" fontId="29" fillId="0" borderId="16" xfId="0" applyNumberFormat="1" applyFont="1" applyFill="1" applyBorder="1" applyAlignment="1">
      <alignment horizontal="right" vertical="center"/>
    </xf>
    <xf numFmtId="0" fontId="1" fillId="0" borderId="0" xfId="0" applyFont="1"/>
    <xf numFmtId="165" fontId="10" fillId="0" borderId="14" xfId="0" applyNumberFormat="1" applyFont="1" applyFill="1" applyBorder="1" applyAlignment="1">
      <alignment horizontal="right" vertical="center"/>
    </xf>
    <xf numFmtId="165" fontId="10" fillId="0" borderId="6" xfId="0" applyNumberFormat="1" applyFont="1" applyFill="1" applyBorder="1" applyAlignment="1">
      <alignment horizontal="right" vertical="center"/>
    </xf>
    <xf numFmtId="165" fontId="29" fillId="3" borderId="18" xfId="0" applyNumberFormat="1" applyFont="1" applyFill="1" applyBorder="1" applyAlignment="1">
      <alignment horizontal="right" vertical="center"/>
    </xf>
    <xf numFmtId="0" fontId="41" fillId="0" borderId="0" xfId="0" applyFont="1"/>
    <xf numFmtId="0" fontId="42" fillId="0" borderId="0" xfId="0" applyFont="1"/>
    <xf numFmtId="165" fontId="10" fillId="3" borderId="9" xfId="0" applyNumberFormat="1" applyFont="1" applyFill="1" applyBorder="1" applyAlignment="1">
      <alignment vertical="center"/>
    </xf>
    <xf numFmtId="0" fontId="43" fillId="0" borderId="0" xfId="0" applyFont="1"/>
    <xf numFmtId="0" fontId="15" fillId="0" borderId="0" xfId="0" applyFont="1"/>
    <xf numFmtId="165" fontId="10" fillId="0" borderId="19" xfId="0" applyNumberFormat="1" applyFont="1" applyFill="1" applyBorder="1" applyAlignment="1">
      <alignment horizontal="right" vertical="center"/>
    </xf>
    <xf numFmtId="165" fontId="10" fillId="0" borderId="18" xfId="0" applyNumberFormat="1" applyFont="1" applyFill="1" applyBorder="1" applyAlignment="1">
      <alignment horizontal="right" vertical="center"/>
    </xf>
    <xf numFmtId="165" fontId="10" fillId="0" borderId="14" xfId="0" applyNumberFormat="1" applyFont="1" applyFill="1" applyBorder="1" applyAlignment="1">
      <alignment horizontal="right" vertical="center"/>
    </xf>
    <xf numFmtId="3" fontId="29" fillId="3" borderId="14" xfId="0" applyNumberFormat="1" applyFont="1" applyFill="1" applyBorder="1" applyAlignment="1">
      <alignment horizontal="right" vertical="center"/>
    </xf>
    <xf numFmtId="3" fontId="29" fillId="3" borderId="6" xfId="0" applyNumberFormat="1" applyFont="1" applyFill="1" applyBorder="1" applyAlignment="1">
      <alignment horizontal="right" vertical="center"/>
    </xf>
    <xf numFmtId="165" fontId="29" fillId="3" borderId="14" xfId="0" applyNumberFormat="1" applyFont="1" applyFill="1" applyBorder="1" applyAlignment="1">
      <alignment horizontal="right" vertical="center"/>
    </xf>
    <xf numFmtId="165" fontId="29" fillId="3" borderId="6" xfId="0" applyNumberFormat="1" applyFont="1" applyFill="1" applyBorder="1" applyAlignment="1">
      <alignment horizontal="right" vertical="center"/>
    </xf>
    <xf numFmtId="0" fontId="1" fillId="0" borderId="0" xfId="0" applyFont="1"/>
    <xf numFmtId="165" fontId="10" fillId="0" borderId="10" xfId="0" applyNumberFormat="1" applyFont="1" applyFill="1" applyBorder="1" applyAlignment="1">
      <alignment horizontal="right" vertical="center"/>
    </xf>
    <xf numFmtId="165" fontId="27" fillId="0" borderId="14" xfId="0" applyNumberFormat="1" applyFont="1" applyFill="1" applyBorder="1" applyAlignment="1">
      <alignment horizontal="right" vertical="center"/>
    </xf>
    <xf numFmtId="165" fontId="27" fillId="0" borderId="10" xfId="0" applyNumberFormat="1" applyFont="1" applyFill="1" applyBorder="1" applyAlignment="1">
      <alignment horizontal="right" vertical="center"/>
    </xf>
    <xf numFmtId="3" fontId="29" fillId="0" borderId="14" xfId="0" applyNumberFormat="1" applyFont="1" applyFill="1" applyBorder="1" applyAlignment="1">
      <alignment horizontal="right" vertical="center"/>
    </xf>
    <xf numFmtId="3" fontId="29" fillId="0" borderId="6" xfId="0" applyNumberFormat="1" applyFont="1" applyFill="1" applyBorder="1" applyAlignment="1">
      <alignment horizontal="right" vertical="center"/>
    </xf>
    <xf numFmtId="165" fontId="29" fillId="3" borderId="10" xfId="0" applyNumberFormat="1" applyFont="1" applyFill="1" applyBorder="1" applyAlignment="1">
      <alignment horizontal="right" vertical="center"/>
    </xf>
    <xf numFmtId="165" fontId="29" fillId="3" borderId="6" xfId="0" applyNumberFormat="1" applyFont="1" applyFill="1" applyBorder="1" applyAlignment="1">
      <alignment horizontal="right" vertical="center"/>
    </xf>
    <xf numFmtId="165" fontId="29" fillId="0" borderId="14" xfId="0" applyNumberFormat="1" applyFont="1" applyFill="1" applyBorder="1" applyAlignment="1">
      <alignment horizontal="center" vertical="center"/>
    </xf>
    <xf numFmtId="165" fontId="29" fillId="0" borderId="6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/>
    <xf numFmtId="3" fontId="29" fillId="0" borderId="14" xfId="0" applyNumberFormat="1" applyFont="1" applyFill="1" applyBorder="1" applyAlignment="1">
      <alignment horizontal="right" vertical="center"/>
    </xf>
    <xf numFmtId="3" fontId="29" fillId="0" borderId="6" xfId="0" applyNumberFormat="1" applyFont="1" applyFill="1" applyBorder="1" applyAlignment="1">
      <alignment horizontal="right" vertical="center"/>
    </xf>
    <xf numFmtId="165" fontId="29" fillId="0" borderId="6" xfId="0" applyNumberFormat="1" applyFont="1" applyFill="1" applyBorder="1" applyAlignment="1">
      <alignment horizontal="right" vertical="center"/>
    </xf>
    <xf numFmtId="165" fontId="29" fillId="0" borderId="14" xfId="0" applyNumberFormat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vertical="center"/>
    </xf>
    <xf numFmtId="164" fontId="6" fillId="0" borderId="52" xfId="3" applyFont="1" applyFill="1" applyBorder="1" applyAlignment="1">
      <alignment vertical="center"/>
    </xf>
    <xf numFmtId="164" fontId="6" fillId="0" borderId="47" xfId="3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6" fillId="0" borderId="32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164" fontId="6" fillId="0" borderId="32" xfId="3" applyFont="1" applyFill="1" applyBorder="1" applyAlignment="1">
      <alignment vertical="center"/>
    </xf>
    <xf numFmtId="164" fontId="6" fillId="0" borderId="11" xfId="3" applyFont="1" applyFill="1" applyBorder="1" applyAlignment="1">
      <alignment vertical="center"/>
    </xf>
    <xf numFmtId="165" fontId="29" fillId="3" borderId="6" xfId="0" applyNumberFormat="1" applyFont="1" applyFill="1" applyBorder="1" applyAlignment="1">
      <alignment horizontal="right" vertical="center"/>
    </xf>
    <xf numFmtId="165" fontId="29" fillId="3" borderId="1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65" fontId="10" fillId="0" borderId="6" xfId="0" applyNumberFormat="1" applyFont="1" applyFill="1" applyBorder="1" applyAlignment="1">
      <alignment horizontal="right" vertical="center"/>
    </xf>
    <xf numFmtId="0" fontId="1" fillId="0" borderId="0" xfId="0" applyFont="1"/>
    <xf numFmtId="0" fontId="8" fillId="0" borderId="0" xfId="0" applyFont="1"/>
    <xf numFmtId="0" fontId="13" fillId="0" borderId="0" xfId="0" applyFont="1"/>
    <xf numFmtId="0" fontId="6" fillId="0" borderId="9" xfId="0" applyFont="1" applyBorder="1" applyAlignment="1">
      <alignment horizontal="center" vertical="center" wrapText="1"/>
    </xf>
    <xf numFmtId="165" fontId="29" fillId="0" borderId="9" xfId="0" applyNumberFormat="1" applyFont="1" applyFill="1" applyBorder="1" applyAlignment="1">
      <alignment vertical="center"/>
    </xf>
    <xf numFmtId="0" fontId="30" fillId="0" borderId="0" xfId="0" applyFont="1"/>
    <xf numFmtId="0" fontId="6" fillId="0" borderId="6" xfId="0" applyFont="1" applyBorder="1" applyAlignment="1">
      <alignment horizontal="center" vertical="center" wrapText="1"/>
    </xf>
    <xf numFmtId="3" fontId="29" fillId="0" borderId="14" xfId="0" applyNumberFormat="1" applyFont="1" applyFill="1" applyBorder="1" applyAlignment="1">
      <alignment horizontal="right" vertical="center"/>
    </xf>
    <xf numFmtId="3" fontId="29" fillId="0" borderId="6" xfId="0" applyNumberFormat="1" applyFont="1" applyFill="1" applyBorder="1" applyAlignment="1">
      <alignment horizontal="right" vertical="center"/>
    </xf>
    <xf numFmtId="165" fontId="29" fillId="0" borderId="14" xfId="0" applyNumberFormat="1" applyFont="1" applyFill="1" applyBorder="1" applyAlignment="1">
      <alignment horizontal="right" vertical="center"/>
    </xf>
    <xf numFmtId="165" fontId="29" fillId="0" borderId="6" xfId="0" applyNumberFormat="1" applyFont="1" applyFill="1" applyBorder="1" applyAlignment="1">
      <alignment horizontal="right" vertical="center"/>
    </xf>
    <xf numFmtId="0" fontId="8" fillId="0" borderId="0" xfId="0" applyFont="1"/>
    <xf numFmtId="165" fontId="10" fillId="0" borderId="14" xfId="0" applyNumberFormat="1" applyFont="1" applyFill="1" applyBorder="1" applyAlignment="1">
      <alignment horizontal="right" vertical="center"/>
    </xf>
    <xf numFmtId="165" fontId="10" fillId="0" borderId="19" xfId="0" applyNumberFormat="1" applyFont="1" applyFill="1" applyBorder="1" applyAlignment="1">
      <alignment horizontal="right" vertical="center"/>
    </xf>
    <xf numFmtId="165" fontId="10" fillId="0" borderId="18" xfId="0" applyNumberFormat="1" applyFont="1" applyFill="1" applyBorder="1" applyAlignment="1">
      <alignment horizontal="right" vertical="center"/>
    </xf>
    <xf numFmtId="3" fontId="29" fillId="0" borderId="6" xfId="0" applyNumberFormat="1" applyFont="1" applyFill="1" applyBorder="1" applyAlignment="1">
      <alignment horizontal="right" vertical="center"/>
    </xf>
    <xf numFmtId="165" fontId="29" fillId="3" borderId="14" xfId="0" applyNumberFormat="1" applyFont="1" applyFill="1" applyBorder="1" applyAlignment="1">
      <alignment horizontal="right" vertical="center"/>
    </xf>
    <xf numFmtId="165" fontId="29" fillId="3" borderId="6" xfId="0" applyNumberFormat="1" applyFont="1" applyFill="1" applyBorder="1" applyAlignment="1">
      <alignment horizontal="right" vertical="center"/>
    </xf>
    <xf numFmtId="3" fontId="29" fillId="0" borderId="14" xfId="0" applyNumberFormat="1" applyFont="1" applyFill="1" applyBorder="1" applyAlignment="1">
      <alignment horizontal="right" vertical="center"/>
    </xf>
    <xf numFmtId="3" fontId="29" fillId="0" borderId="14" xfId="0" applyNumberFormat="1" applyFont="1" applyFill="1" applyBorder="1" applyAlignment="1">
      <alignment horizontal="right" vertical="center"/>
    </xf>
    <xf numFmtId="3" fontId="29" fillId="0" borderId="6" xfId="0" applyNumberFormat="1" applyFont="1" applyFill="1" applyBorder="1" applyAlignment="1">
      <alignment horizontal="right" vertical="center"/>
    </xf>
    <xf numFmtId="165" fontId="29" fillId="3" borderId="14" xfId="0" applyNumberFormat="1" applyFont="1" applyFill="1" applyBorder="1" applyAlignment="1">
      <alignment horizontal="right" vertical="center"/>
    </xf>
    <xf numFmtId="165" fontId="29" fillId="3" borderId="6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164" fontId="8" fillId="0" borderId="0" xfId="3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3" applyFont="1" applyAlignment="1">
      <alignment vertical="center"/>
    </xf>
    <xf numFmtId="0" fontId="1" fillId="0" borderId="0" xfId="0" applyFont="1"/>
    <xf numFmtId="165" fontId="29" fillId="0" borderId="6" xfId="0" applyNumberFormat="1" applyFont="1" applyFill="1" applyBorder="1" applyAlignment="1">
      <alignment horizontal="right" vertical="center"/>
    </xf>
    <xf numFmtId="165" fontId="29" fillId="0" borderId="14" xfId="0" applyNumberFormat="1" applyFont="1" applyFill="1" applyBorder="1" applyAlignment="1">
      <alignment horizontal="right" vertical="center"/>
    </xf>
    <xf numFmtId="165" fontId="29" fillId="3" borderId="14" xfId="0" applyNumberFormat="1" applyFont="1" applyFill="1" applyBorder="1" applyAlignment="1">
      <alignment horizontal="right" vertical="center"/>
    </xf>
    <xf numFmtId="165" fontId="29" fillId="3" borderId="6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/>
    <xf numFmtId="0" fontId="17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/>
    </xf>
    <xf numFmtId="165" fontId="34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" fillId="0" borderId="0" xfId="0" applyFont="1" applyFill="1"/>
    <xf numFmtId="165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165" fontId="28" fillId="0" borderId="10" xfId="0" applyNumberFormat="1" applyFont="1" applyFill="1" applyBorder="1" applyAlignment="1">
      <alignment horizontal="right" vertical="center"/>
    </xf>
    <xf numFmtId="165" fontId="10" fillId="0" borderId="19" xfId="0" applyNumberFormat="1" applyFont="1" applyFill="1" applyBorder="1" applyAlignment="1">
      <alignment horizontal="right" vertical="center"/>
    </xf>
    <xf numFmtId="165" fontId="10" fillId="0" borderId="18" xfId="0" applyNumberFormat="1" applyFont="1" applyFill="1" applyBorder="1" applyAlignment="1">
      <alignment horizontal="right" vertical="center"/>
    </xf>
    <xf numFmtId="165" fontId="10" fillId="0" borderId="14" xfId="0" applyNumberFormat="1" applyFont="1" applyFill="1" applyBorder="1" applyAlignment="1">
      <alignment horizontal="right" vertical="center"/>
    </xf>
    <xf numFmtId="165" fontId="10" fillId="0" borderId="6" xfId="0" applyNumberFormat="1" applyFont="1" applyFill="1" applyBorder="1" applyAlignment="1">
      <alignment horizontal="right" vertical="center"/>
    </xf>
    <xf numFmtId="165" fontId="29" fillId="3" borderId="10" xfId="0" applyNumberFormat="1" applyFont="1" applyFill="1" applyBorder="1" applyAlignment="1">
      <alignment horizontal="right" vertical="center"/>
    </xf>
    <xf numFmtId="165" fontId="11" fillId="3" borderId="14" xfId="0" applyNumberFormat="1" applyFont="1" applyFill="1" applyBorder="1" applyAlignment="1">
      <alignment horizontal="right" vertical="center"/>
    </xf>
    <xf numFmtId="0" fontId="1" fillId="0" borderId="0" xfId="0" applyFont="1"/>
    <xf numFmtId="165" fontId="11" fillId="3" borderId="10" xfId="0" applyNumberFormat="1" applyFont="1" applyFill="1" applyBorder="1" applyAlignment="1">
      <alignment horizontal="right" vertical="center"/>
    </xf>
    <xf numFmtId="165" fontId="11" fillId="6" borderId="5" xfId="0" applyNumberFormat="1" applyFont="1" applyFill="1" applyBorder="1" applyAlignment="1">
      <alignment vertical="center"/>
    </xf>
    <xf numFmtId="165" fontId="29" fillId="3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0" fontId="29" fillId="0" borderId="4" xfId="0" applyFont="1" applyFill="1" applyBorder="1" applyAlignment="1">
      <alignment horizontal="center" vertical="center"/>
    </xf>
    <xf numFmtId="3" fontId="29" fillId="3" borderId="10" xfId="0" applyNumberFormat="1" applyFont="1" applyFill="1" applyBorder="1" applyAlignment="1">
      <alignment horizontal="right" vertical="center"/>
    </xf>
    <xf numFmtId="165" fontId="29" fillId="3" borderId="16" xfId="0" applyNumberFormat="1" applyFont="1" applyFill="1" applyBorder="1" applyAlignment="1">
      <alignment vertical="center"/>
    </xf>
    <xf numFmtId="0" fontId="29" fillId="3" borderId="41" xfId="0" applyFont="1" applyFill="1" applyBorder="1" applyAlignment="1">
      <alignment horizontal="left" vertical="center" wrapText="1"/>
    </xf>
    <xf numFmtId="165" fontId="11" fillId="6" borderId="7" xfId="0" applyNumberFormat="1" applyFont="1" applyFill="1" applyBorder="1" applyAlignment="1">
      <alignment horizontal="right" vertical="center"/>
    </xf>
    <xf numFmtId="165" fontId="11" fillId="3" borderId="5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28" fillId="3" borderId="10" xfId="0" applyNumberFormat="1" applyFont="1" applyFill="1" applyBorder="1" applyAlignment="1">
      <alignment horizontal="right" vertical="center"/>
    </xf>
    <xf numFmtId="0" fontId="29" fillId="0" borderId="7" xfId="0" applyFont="1" applyFill="1" applyBorder="1" applyAlignment="1">
      <alignment horizontal="center" vertical="center" wrapText="1"/>
    </xf>
    <xf numFmtId="165" fontId="29" fillId="3" borderId="10" xfId="0" applyNumberFormat="1" applyFont="1" applyFill="1" applyBorder="1" applyAlignment="1">
      <alignment horizontal="right" vertical="center"/>
    </xf>
    <xf numFmtId="0" fontId="29" fillId="0" borderId="54" xfId="0" applyFont="1" applyFill="1" applyBorder="1" applyAlignment="1">
      <alignment horizontal="center" vertical="center"/>
    </xf>
    <xf numFmtId="3" fontId="11" fillId="6" borderId="10" xfId="0" applyNumberFormat="1" applyFont="1" applyFill="1" applyBorder="1" applyAlignment="1">
      <alignment horizontal="center" vertical="center"/>
    </xf>
    <xf numFmtId="165" fontId="28" fillId="3" borderId="41" xfId="0" applyNumberFormat="1" applyFont="1" applyFill="1" applyBorder="1" applyAlignment="1">
      <alignment horizontal="right" vertical="center"/>
    </xf>
    <xf numFmtId="3" fontId="29" fillId="0" borderId="14" xfId="0" applyNumberFormat="1" applyFont="1" applyFill="1" applyBorder="1" applyAlignment="1">
      <alignment horizontal="right" vertical="center"/>
    </xf>
    <xf numFmtId="3" fontId="29" fillId="0" borderId="10" xfId="0" applyNumberFormat="1" applyFont="1" applyFill="1" applyBorder="1" applyAlignment="1">
      <alignment horizontal="right" vertical="center"/>
    </xf>
    <xf numFmtId="3" fontId="29" fillId="0" borderId="6" xfId="0" applyNumberFormat="1" applyFont="1" applyFill="1" applyBorder="1" applyAlignment="1">
      <alignment horizontal="right" vertical="center"/>
    </xf>
    <xf numFmtId="165" fontId="29" fillId="0" borderId="14" xfId="0" applyNumberFormat="1" applyFont="1" applyFill="1" applyBorder="1" applyAlignment="1">
      <alignment horizontal="center" vertical="center"/>
    </xf>
    <xf numFmtId="165" fontId="29" fillId="0" borderId="14" xfId="0" applyNumberFormat="1" applyFont="1" applyFill="1" applyBorder="1" applyAlignment="1">
      <alignment horizontal="right" vertical="center"/>
    </xf>
    <xf numFmtId="165" fontId="29" fillId="0" borderId="6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165" fontId="29" fillId="0" borderId="10" xfId="0" applyNumberFormat="1" applyFont="1" applyFill="1" applyBorder="1" applyAlignment="1">
      <alignment horizontal="center" vertical="center"/>
    </xf>
    <xf numFmtId="165" fontId="29" fillId="0" borderId="10" xfId="0" applyNumberFormat="1" applyFont="1" applyFill="1" applyBorder="1" applyAlignment="1">
      <alignment horizontal="right" vertical="center"/>
    </xf>
    <xf numFmtId="165" fontId="29" fillId="0" borderId="14" xfId="0" applyNumberFormat="1" applyFont="1" applyFill="1" applyBorder="1" applyAlignment="1">
      <alignment vertical="center"/>
    </xf>
    <xf numFmtId="165" fontId="29" fillId="0" borderId="10" xfId="0" applyNumberFormat="1" applyFont="1" applyFill="1" applyBorder="1" applyAlignment="1">
      <alignment vertical="center"/>
    </xf>
    <xf numFmtId="0" fontId="29" fillId="0" borderId="7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6" fillId="0" borderId="0" xfId="0" applyFont="1" applyFill="1"/>
    <xf numFmtId="0" fontId="30" fillId="0" borderId="0" xfId="0" applyFont="1" applyFill="1"/>
    <xf numFmtId="0" fontId="2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0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5" fillId="0" borderId="0" xfId="0" applyFont="1" applyFill="1"/>
    <xf numFmtId="0" fontId="16" fillId="0" borderId="0" xfId="0" applyFont="1" applyFill="1"/>
    <xf numFmtId="165" fontId="34" fillId="4" borderId="6" xfId="0" applyNumberFormat="1" applyFont="1" applyFill="1" applyBorder="1" applyAlignment="1">
      <alignment vertical="center"/>
    </xf>
    <xf numFmtId="0" fontId="16" fillId="4" borderId="51" xfId="0" applyFont="1" applyFill="1" applyBorder="1" applyAlignment="1">
      <alignment vertical="center" wrapText="1"/>
    </xf>
    <xf numFmtId="165" fontId="34" fillId="4" borderId="41" xfId="0" applyNumberFormat="1" applyFont="1" applyFill="1" applyBorder="1" applyAlignment="1">
      <alignment vertical="center"/>
    </xf>
    <xf numFmtId="0" fontId="16" fillId="4" borderId="45" xfId="0" applyFont="1" applyFill="1" applyBorder="1" applyAlignment="1">
      <alignment vertical="center" wrapText="1"/>
    </xf>
    <xf numFmtId="165" fontId="17" fillId="4" borderId="24" xfId="0" applyNumberFormat="1" applyFont="1" applyFill="1" applyBorder="1" applyAlignment="1">
      <alignment vertical="center"/>
    </xf>
    <xf numFmtId="165" fontId="17" fillId="4" borderId="28" xfId="0" applyNumberFormat="1" applyFont="1" applyFill="1" applyBorder="1" applyAlignment="1">
      <alignment vertical="center"/>
    </xf>
    <xf numFmtId="165" fontId="28" fillId="4" borderId="9" xfId="0" applyNumberFormat="1" applyFont="1" applyFill="1" applyBorder="1" applyAlignment="1">
      <alignment horizontal="right" vertical="center"/>
    </xf>
    <xf numFmtId="165" fontId="28" fillId="4" borderId="10" xfId="0" applyNumberFormat="1" applyFont="1" applyFill="1" applyBorder="1" applyAlignment="1">
      <alignment horizontal="right" vertical="center"/>
    </xf>
    <xf numFmtId="165" fontId="17" fillId="4" borderId="23" xfId="0" applyNumberFormat="1" applyFont="1" applyFill="1" applyBorder="1" applyAlignment="1">
      <alignment horizontal="right" vertical="center"/>
    </xf>
    <xf numFmtId="165" fontId="17" fillId="4" borderId="23" xfId="0" applyNumberFormat="1" applyFont="1" applyFill="1" applyBorder="1" applyAlignment="1">
      <alignment vertical="center"/>
    </xf>
    <xf numFmtId="165" fontId="17" fillId="4" borderId="10" xfId="0" applyNumberFormat="1" applyFont="1" applyFill="1" applyBorder="1" applyAlignment="1">
      <alignment horizontal="right" vertical="center"/>
    </xf>
    <xf numFmtId="165" fontId="11" fillId="4" borderId="25" xfId="0" applyNumberFormat="1" applyFont="1" applyFill="1" applyBorder="1" applyAlignment="1">
      <alignment horizontal="right" vertical="center"/>
    </xf>
    <xf numFmtId="165" fontId="11" fillId="4" borderId="28" xfId="0" applyNumberFormat="1" applyFont="1" applyFill="1" applyBorder="1" applyAlignment="1">
      <alignment vertical="center"/>
    </xf>
    <xf numFmtId="165" fontId="11" fillId="4" borderId="29" xfId="0" applyNumberFormat="1" applyFont="1" applyFill="1" applyBorder="1" applyAlignment="1">
      <alignment horizontal="right" vertical="center"/>
    </xf>
    <xf numFmtId="165" fontId="11" fillId="4" borderId="23" xfId="0" applyNumberFormat="1" applyFont="1" applyFill="1" applyBorder="1" applyAlignment="1">
      <alignment horizontal="right" vertical="center"/>
    </xf>
    <xf numFmtId="165" fontId="11" fillId="4" borderId="28" xfId="0" applyNumberFormat="1" applyFont="1" applyFill="1" applyBorder="1" applyAlignment="1">
      <alignment horizontal="right" vertical="center"/>
    </xf>
    <xf numFmtId="165" fontId="11" fillId="4" borderId="24" xfId="0" applyNumberFormat="1" applyFont="1" applyFill="1" applyBorder="1" applyAlignment="1">
      <alignment vertical="center"/>
    </xf>
    <xf numFmtId="165" fontId="11" fillId="4" borderId="16" xfId="0" applyNumberFormat="1" applyFont="1" applyFill="1" applyBorder="1" applyAlignment="1">
      <alignment horizontal="center" vertical="center"/>
    </xf>
    <xf numFmtId="165" fontId="28" fillId="0" borderId="9" xfId="0" applyNumberFormat="1" applyFont="1" applyFill="1" applyBorder="1" applyAlignment="1">
      <alignment horizontal="right" vertical="center"/>
    </xf>
    <xf numFmtId="3" fontId="29" fillId="0" borderId="14" xfId="0" applyNumberFormat="1" applyFont="1" applyFill="1" applyBorder="1" applyAlignment="1">
      <alignment horizontal="right" vertical="center"/>
    </xf>
    <xf numFmtId="3" fontId="29" fillId="0" borderId="6" xfId="0" applyNumberFormat="1" applyFont="1" applyFill="1" applyBorder="1" applyAlignment="1">
      <alignment horizontal="right" vertical="center"/>
    </xf>
    <xf numFmtId="165" fontId="29" fillId="0" borderId="14" xfId="0" applyNumberFormat="1" applyFont="1" applyFill="1" applyBorder="1" applyAlignment="1">
      <alignment horizontal="right" vertical="center"/>
    </xf>
    <xf numFmtId="3" fontId="29" fillId="0" borderId="10" xfId="0" applyNumberFormat="1" applyFont="1" applyFill="1" applyBorder="1" applyAlignment="1">
      <alignment horizontal="right" vertical="center"/>
    </xf>
    <xf numFmtId="165" fontId="29" fillId="3" borderId="6" xfId="0" applyNumberFormat="1" applyFont="1" applyFill="1" applyBorder="1" applyAlignment="1">
      <alignment horizontal="right" vertical="center"/>
    </xf>
    <xf numFmtId="165" fontId="29" fillId="0" borderId="10" xfId="0" applyNumberFormat="1" applyFont="1" applyFill="1" applyBorder="1" applyAlignment="1">
      <alignment horizontal="right" vertical="center"/>
    </xf>
    <xf numFmtId="165" fontId="29" fillId="0" borderId="6" xfId="0" applyNumberFormat="1" applyFont="1" applyFill="1" applyBorder="1" applyAlignment="1">
      <alignment horizontal="right" vertical="center"/>
    </xf>
    <xf numFmtId="165" fontId="29" fillId="3" borderId="10" xfId="0" applyNumberFormat="1" applyFont="1" applyFill="1" applyBorder="1" applyAlignment="1">
      <alignment horizontal="right" vertical="center"/>
    </xf>
    <xf numFmtId="0" fontId="1" fillId="0" borderId="0" xfId="0" applyFont="1"/>
    <xf numFmtId="0" fontId="8" fillId="0" borderId="0" xfId="0" applyFont="1" applyAlignment="1">
      <alignment vertical="center"/>
    </xf>
    <xf numFmtId="3" fontId="29" fillId="3" borderId="14" xfId="0" applyNumberFormat="1" applyFont="1" applyFill="1" applyBorder="1" applyAlignment="1">
      <alignment horizontal="right" vertical="center"/>
    </xf>
    <xf numFmtId="3" fontId="29" fillId="3" borderId="6" xfId="0" applyNumberFormat="1" applyFont="1" applyFill="1" applyBorder="1" applyAlignment="1">
      <alignment horizontal="right" vertical="center"/>
    </xf>
    <xf numFmtId="165" fontId="29" fillId="3" borderId="9" xfId="0" applyNumberFormat="1" applyFont="1" applyFill="1" applyBorder="1" applyAlignment="1">
      <alignment horizontal="right" vertical="center"/>
    </xf>
    <xf numFmtId="165" fontId="29" fillId="3" borderId="14" xfId="0" applyNumberFormat="1" applyFont="1" applyFill="1" applyBorder="1" applyAlignment="1">
      <alignment horizontal="center" vertical="center"/>
    </xf>
    <xf numFmtId="165" fontId="29" fillId="3" borderId="6" xfId="0" applyNumberFormat="1" applyFont="1" applyFill="1" applyBorder="1" applyAlignment="1">
      <alignment horizontal="center" vertical="center"/>
    </xf>
    <xf numFmtId="165" fontId="29" fillId="0" borderId="14" xfId="0" applyNumberFormat="1" applyFont="1" applyFill="1" applyBorder="1" applyAlignment="1">
      <alignment vertical="center"/>
    </xf>
    <xf numFmtId="165" fontId="29" fillId="0" borderId="10" xfId="0" applyNumberFormat="1" applyFont="1" applyFill="1" applyBorder="1" applyAlignment="1">
      <alignment vertical="center"/>
    </xf>
    <xf numFmtId="3" fontId="29" fillId="0" borderId="14" xfId="0" applyNumberFormat="1" applyFont="1" applyFill="1" applyBorder="1" applyAlignment="1">
      <alignment horizontal="right" vertical="center"/>
    </xf>
    <xf numFmtId="165" fontId="29" fillId="3" borderId="14" xfId="0" applyNumberFormat="1" applyFont="1" applyFill="1" applyBorder="1" applyAlignment="1">
      <alignment horizontal="right" vertical="center"/>
    </xf>
    <xf numFmtId="165" fontId="29" fillId="3" borderId="6" xfId="0" applyNumberFormat="1" applyFont="1" applyFill="1" applyBorder="1" applyAlignment="1">
      <alignment horizontal="right" vertical="center"/>
    </xf>
    <xf numFmtId="3" fontId="29" fillId="0" borderId="6" xfId="0" applyNumberFormat="1" applyFont="1" applyFill="1" applyBorder="1" applyAlignment="1">
      <alignment horizontal="right" vertical="center"/>
    </xf>
    <xf numFmtId="3" fontId="9" fillId="0" borderId="9" xfId="0" applyNumberFormat="1" applyFont="1" applyFill="1" applyBorder="1" applyAlignment="1">
      <alignment horizontal="right" vertical="center"/>
    </xf>
    <xf numFmtId="3" fontId="29" fillId="3" borderId="9" xfId="0" applyNumberFormat="1" applyFont="1" applyFill="1" applyBorder="1" applyAlignment="1">
      <alignment horizontal="right" vertical="center"/>
    </xf>
    <xf numFmtId="165" fontId="29" fillId="3" borderId="9" xfId="0" applyNumberFormat="1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0" fontId="29" fillId="3" borderId="28" xfId="0" applyFont="1" applyFill="1" applyBorder="1" applyAlignment="1">
      <alignment horizontal="left" vertical="center" wrapText="1"/>
    </xf>
    <xf numFmtId="0" fontId="29" fillId="3" borderId="9" xfId="0" applyFont="1" applyFill="1" applyBorder="1" applyAlignment="1">
      <alignment horizontal="left" vertical="center" wrapText="1"/>
    </xf>
    <xf numFmtId="165" fontId="29" fillId="3" borderId="6" xfId="0" applyNumberFormat="1" applyFont="1" applyFill="1" applyBorder="1" applyAlignment="1">
      <alignment horizontal="right" vertical="center"/>
    </xf>
    <xf numFmtId="165" fontId="29" fillId="0" borderId="14" xfId="0" applyNumberFormat="1" applyFont="1" applyFill="1" applyBorder="1" applyAlignment="1">
      <alignment horizontal="right" vertical="center"/>
    </xf>
    <xf numFmtId="165" fontId="29" fillId="0" borderId="6" xfId="0" applyNumberFormat="1" applyFont="1" applyFill="1" applyBorder="1" applyAlignment="1">
      <alignment horizontal="right" vertical="center"/>
    </xf>
    <xf numFmtId="0" fontId="1" fillId="0" borderId="0" xfId="0" applyFont="1"/>
    <xf numFmtId="165" fontId="29" fillId="3" borderId="10" xfId="0" applyNumberFormat="1" applyFont="1" applyFill="1" applyBorder="1" applyAlignment="1">
      <alignment horizontal="right" vertical="center"/>
    </xf>
    <xf numFmtId="3" fontId="29" fillId="0" borderId="10" xfId="0" applyNumberFormat="1" applyFont="1" applyFill="1" applyBorder="1" applyAlignment="1">
      <alignment horizontal="right" vertical="center"/>
    </xf>
    <xf numFmtId="165" fontId="29" fillId="0" borderId="14" xfId="0" applyNumberFormat="1" applyFont="1" applyFill="1" applyBorder="1" applyAlignment="1">
      <alignment horizontal="right" vertical="center"/>
    </xf>
    <xf numFmtId="3" fontId="29" fillId="0" borderId="14" xfId="0" applyNumberFormat="1" applyFont="1" applyFill="1" applyBorder="1" applyAlignment="1">
      <alignment horizontal="right" vertical="center"/>
    </xf>
    <xf numFmtId="165" fontId="29" fillId="0" borderId="10" xfId="0" applyNumberFormat="1" applyFont="1" applyFill="1" applyBorder="1" applyAlignment="1">
      <alignment horizontal="right" vertical="center"/>
    </xf>
    <xf numFmtId="165" fontId="29" fillId="0" borderId="14" xfId="0" applyNumberFormat="1" applyFont="1" applyFill="1" applyBorder="1" applyAlignment="1">
      <alignment vertical="center"/>
    </xf>
    <xf numFmtId="165" fontId="29" fillId="0" borderId="10" xfId="0" applyNumberFormat="1" applyFont="1" applyFill="1" applyBorder="1" applyAlignment="1">
      <alignment vertical="center"/>
    </xf>
    <xf numFmtId="3" fontId="29" fillId="0" borderId="14" xfId="0" applyNumberFormat="1" applyFont="1" applyFill="1" applyBorder="1" applyAlignment="1">
      <alignment horizontal="right" vertical="center"/>
    </xf>
    <xf numFmtId="3" fontId="29" fillId="0" borderId="6" xfId="0" applyNumberFormat="1" applyFont="1" applyFill="1" applyBorder="1" applyAlignment="1">
      <alignment horizontal="right" vertical="center"/>
    </xf>
    <xf numFmtId="165" fontId="29" fillId="0" borderId="14" xfId="0" applyNumberFormat="1" applyFont="1" applyFill="1" applyBorder="1" applyAlignment="1">
      <alignment horizontal="right" vertical="center"/>
    </xf>
    <xf numFmtId="165" fontId="29" fillId="0" borderId="6" xfId="0" applyNumberFormat="1" applyFont="1" applyFill="1" applyBorder="1" applyAlignment="1">
      <alignment horizontal="right" vertical="center"/>
    </xf>
    <xf numFmtId="3" fontId="29" fillId="0" borderId="14" xfId="0" applyNumberFormat="1" applyFont="1" applyFill="1" applyBorder="1" applyAlignment="1">
      <alignment horizontal="right" vertical="center"/>
    </xf>
    <xf numFmtId="3" fontId="29" fillId="0" borderId="10" xfId="0" applyNumberFormat="1" applyFont="1" applyFill="1" applyBorder="1" applyAlignment="1">
      <alignment horizontal="right" vertical="center"/>
    </xf>
    <xf numFmtId="165" fontId="29" fillId="0" borderId="14" xfId="0" applyNumberFormat="1" applyFont="1" applyFill="1" applyBorder="1" applyAlignment="1">
      <alignment horizontal="right" vertical="center"/>
    </xf>
    <xf numFmtId="165" fontId="29" fillId="0" borderId="10" xfId="0" applyNumberFormat="1" applyFont="1" applyFill="1" applyBorder="1" applyAlignment="1">
      <alignment horizontal="right" vertical="center"/>
    </xf>
    <xf numFmtId="165" fontId="29" fillId="0" borderId="14" xfId="0" applyNumberFormat="1" applyFont="1" applyFill="1" applyBorder="1" applyAlignment="1">
      <alignment vertical="center"/>
    </xf>
    <xf numFmtId="16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horizontal="right" vertical="center"/>
    </xf>
    <xf numFmtId="165" fontId="29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65" fontId="29" fillId="0" borderId="10" xfId="0" applyNumberFormat="1" applyFont="1" applyFill="1" applyBorder="1" applyAlignment="1">
      <alignment vertical="center"/>
    </xf>
    <xf numFmtId="164" fontId="0" fillId="0" borderId="0" xfId="0" applyNumberFormat="1"/>
    <xf numFmtId="0" fontId="0" fillId="0" borderId="0" xfId="0" applyAlignment="1">
      <alignment horizontal="right"/>
    </xf>
    <xf numFmtId="0" fontId="6" fillId="0" borderId="0" xfId="0" applyFont="1" applyBorder="1"/>
    <xf numFmtId="0" fontId="1" fillId="0" borderId="0" xfId="0" applyFont="1" applyBorder="1"/>
    <xf numFmtId="0" fontId="1" fillId="3" borderId="0" xfId="0" applyFont="1" applyFill="1" applyBorder="1"/>
    <xf numFmtId="0" fontId="6" fillId="3" borderId="0" xfId="0" applyFont="1" applyFill="1" applyBorder="1"/>
    <xf numFmtId="0" fontId="20" fillId="0" borderId="0" xfId="0" applyFont="1" applyBorder="1" applyAlignment="1">
      <alignment vertical="center"/>
    </xf>
    <xf numFmtId="0" fontId="20" fillId="0" borderId="0" xfId="0" applyFont="1" applyBorder="1"/>
    <xf numFmtId="0" fontId="20" fillId="3" borderId="0" xfId="0" applyFont="1" applyFill="1" applyBorder="1"/>
    <xf numFmtId="0" fontId="4" fillId="0" borderId="0" xfId="0" applyFont="1" applyBorder="1"/>
    <xf numFmtId="0" fontId="0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64" fontId="0" fillId="0" borderId="0" xfId="3" applyFont="1"/>
    <xf numFmtId="4" fontId="0" fillId="0" borderId="0" xfId="0" applyNumberFormat="1"/>
    <xf numFmtId="0" fontId="7" fillId="0" borderId="14" xfId="0" applyFont="1" applyBorder="1" applyAlignment="1">
      <alignment horizontal="left" vertical="center"/>
    </xf>
    <xf numFmtId="164" fontId="7" fillId="0" borderId="14" xfId="3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4" fontId="0" fillId="0" borderId="9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164" fontId="7" fillId="0" borderId="14" xfId="3" applyFont="1" applyBorder="1" applyAlignment="1">
      <alignment horizontal="center" vertical="center" wrapText="1"/>
    </xf>
    <xf numFmtId="4" fontId="0" fillId="0" borderId="60" xfId="0" applyNumberFormat="1" applyBorder="1"/>
    <xf numFmtId="0" fontId="6" fillId="0" borderId="0" xfId="0" applyFont="1" applyAlignment="1">
      <alignment horizontal="right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5" fontId="17" fillId="4" borderId="23" xfId="0" applyNumberFormat="1" applyFont="1" applyFill="1" applyBorder="1" applyAlignment="1">
      <alignment horizontal="right" vertical="center"/>
    </xf>
    <xf numFmtId="165" fontId="17" fillId="4" borderId="28" xfId="0" applyNumberFormat="1" applyFont="1" applyFill="1" applyBorder="1" applyAlignment="1">
      <alignment horizontal="right" vertical="center"/>
    </xf>
    <xf numFmtId="165" fontId="27" fillId="0" borderId="14" xfId="0" applyNumberFormat="1" applyFont="1" applyFill="1" applyBorder="1" applyAlignment="1">
      <alignment horizontal="right" vertical="center"/>
    </xf>
    <xf numFmtId="165" fontId="27" fillId="0" borderId="10" xfId="0" applyNumberFormat="1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right"/>
    </xf>
    <xf numFmtId="0" fontId="11" fillId="4" borderId="29" xfId="0" applyFont="1" applyFill="1" applyBorder="1" applyAlignment="1">
      <alignment horizontal="right"/>
    </xf>
    <xf numFmtId="165" fontId="11" fillId="4" borderId="23" xfId="0" applyNumberFormat="1" applyFont="1" applyFill="1" applyBorder="1" applyAlignment="1">
      <alignment horizontal="right" vertical="center"/>
    </xf>
    <xf numFmtId="165" fontId="11" fillId="4" borderId="28" xfId="0" applyNumberFormat="1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165" fontId="29" fillId="3" borderId="14" xfId="0" applyNumberFormat="1" applyFont="1" applyFill="1" applyBorder="1" applyAlignment="1">
      <alignment horizontal="right" vertical="center"/>
    </xf>
    <xf numFmtId="165" fontId="29" fillId="3" borderId="6" xfId="0" applyNumberFormat="1" applyFont="1" applyFill="1" applyBorder="1" applyAlignment="1">
      <alignment horizontal="right" vertical="center"/>
    </xf>
    <xf numFmtId="3" fontId="29" fillId="0" borderId="14" xfId="0" applyNumberFormat="1" applyFont="1" applyFill="1" applyBorder="1" applyAlignment="1">
      <alignment horizontal="right" vertical="center"/>
    </xf>
    <xf numFmtId="3" fontId="29" fillId="0" borderId="6" xfId="0" applyNumberFormat="1" applyFont="1" applyFill="1" applyBorder="1" applyAlignment="1">
      <alignment horizontal="right" vertical="center"/>
    </xf>
    <xf numFmtId="0" fontId="29" fillId="0" borderId="7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165" fontId="28" fillId="3" borderId="14" xfId="0" applyNumberFormat="1" applyFont="1" applyFill="1" applyBorder="1" applyAlignment="1">
      <alignment horizontal="right" vertical="center"/>
    </xf>
    <xf numFmtId="165" fontId="28" fillId="3" borderId="6" xfId="0" applyNumberFormat="1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165" fontId="9" fillId="3" borderId="14" xfId="0" applyNumberFormat="1" applyFont="1" applyFill="1" applyBorder="1" applyAlignment="1">
      <alignment horizontal="right" vertical="center"/>
    </xf>
    <xf numFmtId="165" fontId="9" fillId="3" borderId="10" xfId="0" applyNumberFormat="1" applyFont="1" applyFill="1" applyBorder="1" applyAlignment="1">
      <alignment horizontal="right" vertical="center"/>
    </xf>
    <xf numFmtId="165" fontId="10" fillId="0" borderId="14" xfId="0" applyNumberFormat="1" applyFont="1" applyFill="1" applyBorder="1" applyAlignment="1">
      <alignment horizontal="right" vertical="center"/>
    </xf>
    <xf numFmtId="165" fontId="10" fillId="0" borderId="10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28" fillId="4" borderId="14" xfId="0" applyNumberFormat="1" applyFont="1" applyFill="1" applyBorder="1" applyAlignment="1">
      <alignment horizontal="right" vertical="center"/>
    </xf>
    <xf numFmtId="165" fontId="28" fillId="4" borderId="6" xfId="0" applyNumberFormat="1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right"/>
    </xf>
    <xf numFmtId="0" fontId="17" fillId="4" borderId="29" xfId="0" applyFont="1" applyFill="1" applyBorder="1" applyAlignment="1">
      <alignment horizontal="right"/>
    </xf>
    <xf numFmtId="3" fontId="29" fillId="3" borderId="14" xfId="0" applyNumberFormat="1" applyFont="1" applyFill="1" applyBorder="1" applyAlignment="1">
      <alignment horizontal="right" vertical="center"/>
    </xf>
    <xf numFmtId="3" fontId="29" fillId="3" borderId="6" xfId="0" applyNumberFormat="1" applyFont="1" applyFill="1" applyBorder="1" applyAlignment="1">
      <alignment horizontal="right" vertical="center"/>
    </xf>
    <xf numFmtId="165" fontId="28" fillId="0" borderId="9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165" fontId="29" fillId="0" borderId="9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3" fontId="9" fillId="4" borderId="23" xfId="0" applyNumberFormat="1" applyFont="1" applyFill="1" applyBorder="1" applyAlignment="1">
      <alignment horizontal="right" vertical="center"/>
    </xf>
    <xf numFmtId="3" fontId="9" fillId="4" borderId="28" xfId="0" applyNumberFormat="1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3" borderId="14" xfId="0" applyFont="1" applyFill="1" applyBorder="1" applyAlignment="1">
      <alignment horizontal="left" vertical="center" wrapText="1"/>
    </xf>
    <xf numFmtId="0" fontId="29" fillId="3" borderId="6" xfId="0" applyFont="1" applyFill="1" applyBorder="1" applyAlignment="1">
      <alignment horizontal="left" vertical="center" wrapText="1"/>
    </xf>
    <xf numFmtId="165" fontId="28" fillId="0" borderId="6" xfId="0" applyNumberFormat="1" applyFont="1" applyFill="1" applyBorder="1" applyAlignment="1">
      <alignment horizontal="right" vertical="center"/>
    </xf>
    <xf numFmtId="165" fontId="29" fillId="3" borderId="10" xfId="0" applyNumberFormat="1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center" vertical="center" wrapText="1"/>
    </xf>
    <xf numFmtId="165" fontId="9" fillId="4" borderId="14" xfId="0" applyNumberFormat="1" applyFont="1" applyFill="1" applyBorder="1" applyAlignment="1">
      <alignment vertical="center"/>
    </xf>
    <xf numFmtId="165" fontId="9" fillId="4" borderId="6" xfId="0" applyNumberFormat="1" applyFont="1" applyFill="1" applyBorder="1" applyAlignment="1">
      <alignment vertical="center"/>
    </xf>
    <xf numFmtId="165" fontId="29" fillId="0" borderId="14" xfId="0" applyNumberFormat="1" applyFont="1" applyFill="1" applyBorder="1" applyAlignment="1">
      <alignment horizontal="right" vertical="center"/>
    </xf>
    <xf numFmtId="165" fontId="29" fillId="0" borderId="6" xfId="0" applyNumberFormat="1" applyFont="1" applyFill="1" applyBorder="1" applyAlignment="1">
      <alignment horizontal="right" vertical="center"/>
    </xf>
    <xf numFmtId="165" fontId="9" fillId="3" borderId="6" xfId="0" applyNumberFormat="1" applyFont="1" applyFill="1" applyBorder="1" applyAlignment="1">
      <alignment horizontal="right" vertical="center"/>
    </xf>
    <xf numFmtId="165" fontId="9" fillId="4" borderId="14" xfId="0" applyNumberFormat="1" applyFont="1" applyFill="1" applyBorder="1" applyAlignment="1">
      <alignment horizontal="right" vertical="center"/>
    </xf>
    <xf numFmtId="165" fontId="9" fillId="4" borderId="6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5" fontId="9" fillId="0" borderId="10" xfId="0" applyNumberFormat="1" applyFont="1" applyFill="1" applyBorder="1" applyAlignment="1">
      <alignment vertical="center"/>
    </xf>
    <xf numFmtId="165" fontId="9" fillId="0" borderId="6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65" fontId="9" fillId="0" borderId="14" xfId="0" applyNumberFormat="1" applyFont="1" applyFill="1" applyBorder="1" applyAlignment="1">
      <alignment vertical="center"/>
    </xf>
    <xf numFmtId="165" fontId="34" fillId="4" borderId="14" xfId="0" applyNumberFormat="1" applyFont="1" applyFill="1" applyBorder="1" applyAlignment="1">
      <alignment vertical="center"/>
    </xf>
    <xf numFmtId="165" fontId="34" fillId="4" borderId="6" xfId="0" applyNumberFormat="1" applyFont="1" applyFill="1" applyBorder="1" applyAlignment="1">
      <alignment vertical="center"/>
    </xf>
    <xf numFmtId="165" fontId="11" fillId="4" borderId="23" xfId="0" applyNumberFormat="1" applyFont="1" applyFill="1" applyBorder="1" applyAlignment="1">
      <alignment horizontal="center" vertical="center"/>
    </xf>
    <xf numFmtId="165" fontId="11" fillId="4" borderId="28" xfId="0" applyNumberFormat="1" applyFont="1" applyFill="1" applyBorder="1" applyAlignment="1">
      <alignment horizontal="center" vertical="center"/>
    </xf>
    <xf numFmtId="165" fontId="9" fillId="0" borderId="14" xfId="0" applyNumberFormat="1" applyFont="1" applyFill="1" applyBorder="1" applyAlignment="1">
      <alignment horizontal="right" vertical="center"/>
    </xf>
    <xf numFmtId="165" fontId="9" fillId="0" borderId="6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3" fontId="17" fillId="4" borderId="23" xfId="0" applyNumberFormat="1" applyFont="1" applyFill="1" applyBorder="1" applyAlignment="1">
      <alignment horizontal="right" vertical="center"/>
    </xf>
    <xf numFmtId="3" fontId="17" fillId="4" borderId="28" xfId="0" applyNumberFormat="1" applyFont="1" applyFill="1" applyBorder="1" applyAlignment="1">
      <alignment horizontal="right" vertical="center"/>
    </xf>
    <xf numFmtId="165" fontId="9" fillId="4" borderId="10" xfId="0" applyNumberFormat="1" applyFont="1" applyFill="1" applyBorder="1" applyAlignment="1">
      <alignment horizontal="right" vertical="center"/>
    </xf>
    <xf numFmtId="3" fontId="29" fillId="0" borderId="10" xfId="0" applyNumberFormat="1" applyFont="1" applyFill="1" applyBorder="1" applyAlignment="1">
      <alignment horizontal="right" vertical="center"/>
    </xf>
    <xf numFmtId="165" fontId="11" fillId="3" borderId="14" xfId="0" applyNumberFormat="1" applyFont="1" applyFill="1" applyBorder="1" applyAlignment="1">
      <alignment horizontal="right" vertical="center"/>
    </xf>
    <xf numFmtId="165" fontId="11" fillId="3" borderId="6" xfId="0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horizontal="center" vertical="center" wrapText="1"/>
    </xf>
    <xf numFmtId="165" fontId="29" fillId="0" borderId="14" xfId="0" applyNumberFormat="1" applyFont="1" applyFill="1" applyBorder="1" applyAlignment="1">
      <alignment horizontal="center" vertical="center"/>
    </xf>
    <xf numFmtId="165" fontId="29" fillId="0" borderId="6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right" vertical="center"/>
    </xf>
    <xf numFmtId="165" fontId="11" fillId="0" borderId="6" xfId="0" applyNumberFormat="1" applyFont="1" applyFill="1" applyBorder="1" applyAlignment="1">
      <alignment horizontal="right" vertical="center"/>
    </xf>
    <xf numFmtId="165" fontId="11" fillId="0" borderId="14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3" fontId="11" fillId="4" borderId="23" xfId="0" applyNumberFormat="1" applyFont="1" applyFill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165" fontId="18" fillId="0" borderId="14" xfId="0" applyNumberFormat="1" applyFont="1" applyFill="1" applyBorder="1" applyAlignment="1">
      <alignment horizontal="center" vertical="center" wrapText="1"/>
    </xf>
    <xf numFmtId="165" fontId="18" fillId="0" borderId="6" xfId="0" applyNumberFormat="1" applyFont="1" applyFill="1" applyBorder="1" applyAlignment="1">
      <alignment horizontal="center" vertical="center" wrapText="1"/>
    </xf>
    <xf numFmtId="3" fontId="11" fillId="4" borderId="23" xfId="0" applyNumberFormat="1" applyFont="1" applyFill="1" applyBorder="1" applyAlignment="1">
      <alignment horizontal="right" vertical="center"/>
    </xf>
    <xf numFmtId="3" fontId="11" fillId="4" borderId="2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45" fillId="4" borderId="23" xfId="0" applyFont="1" applyFill="1" applyBorder="1" applyAlignment="1">
      <alignment horizontal="center" vertical="center"/>
    </xf>
    <xf numFmtId="0" fontId="45" fillId="4" borderId="10" xfId="0" applyFont="1" applyFill="1" applyBorder="1" applyAlignment="1">
      <alignment horizontal="center" vertical="center"/>
    </xf>
    <xf numFmtId="0" fontId="45" fillId="4" borderId="6" xfId="0" applyFont="1" applyFill="1" applyBorder="1" applyAlignment="1">
      <alignment horizontal="center" vertical="center"/>
    </xf>
    <xf numFmtId="0" fontId="40" fillId="4" borderId="21" xfId="0" applyFont="1" applyFill="1" applyBorder="1" applyAlignment="1">
      <alignment horizontal="center" vertical="center" wrapText="1"/>
    </xf>
    <xf numFmtId="0" fontId="40" fillId="4" borderId="22" xfId="0" applyFont="1" applyFill="1" applyBorder="1" applyAlignment="1">
      <alignment horizontal="center" vertical="center" wrapText="1"/>
    </xf>
    <xf numFmtId="0" fontId="40" fillId="4" borderId="26" xfId="0" applyFont="1" applyFill="1" applyBorder="1" applyAlignment="1">
      <alignment horizontal="center" vertical="center" wrapText="1"/>
    </xf>
    <xf numFmtId="0" fontId="40" fillId="4" borderId="27" xfId="0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right" vertical="center"/>
    </xf>
    <xf numFmtId="0" fontId="29" fillId="0" borderId="18" xfId="0" applyFont="1" applyFill="1" applyBorder="1" applyAlignment="1">
      <alignment horizontal="left" vertical="center" wrapText="1"/>
    </xf>
    <xf numFmtId="0" fontId="29" fillId="0" borderId="55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165" fontId="28" fillId="3" borderId="1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39" fillId="4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165" fontId="17" fillId="4" borderId="10" xfId="0" applyNumberFormat="1" applyFont="1" applyFill="1" applyBorder="1" applyAlignment="1">
      <alignment horizontal="right" vertical="center"/>
    </xf>
    <xf numFmtId="3" fontId="17" fillId="4" borderId="16" xfId="0" applyNumberFormat="1" applyFont="1" applyFill="1" applyBorder="1" applyAlignment="1">
      <alignment horizontal="right" vertical="center"/>
    </xf>
    <xf numFmtId="0" fontId="17" fillId="4" borderId="49" xfId="0" applyFont="1" applyFill="1" applyBorder="1" applyAlignment="1">
      <alignment horizontal="right" vertical="center"/>
    </xf>
    <xf numFmtId="0" fontId="29" fillId="0" borderId="3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65" fontId="22" fillId="4" borderId="25" xfId="0" applyNumberFormat="1" applyFont="1" applyFill="1" applyBorder="1" applyAlignment="1">
      <alignment horizontal="right" vertical="center"/>
    </xf>
    <xf numFmtId="165" fontId="22" fillId="4" borderId="29" xfId="0" applyNumberFormat="1" applyFont="1" applyFill="1" applyBorder="1" applyAlignment="1">
      <alignment horizontal="right" vertical="center"/>
    </xf>
    <xf numFmtId="0" fontId="21" fillId="6" borderId="36" xfId="0" applyFont="1" applyFill="1" applyBorder="1" applyAlignment="1">
      <alignment horizontal="center" vertical="center"/>
    </xf>
    <xf numFmtId="0" fontId="21" fillId="6" borderId="47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165" fontId="11" fillId="6" borderId="47" xfId="0" applyNumberFormat="1" applyFont="1" applyFill="1" applyBorder="1" applyAlignment="1">
      <alignment vertical="center"/>
    </xf>
    <xf numFmtId="165" fontId="11" fillId="6" borderId="11" xfId="0" applyNumberFormat="1" applyFont="1" applyFill="1" applyBorder="1" applyAlignment="1">
      <alignment vertical="center"/>
    </xf>
    <xf numFmtId="165" fontId="11" fillId="3" borderId="10" xfId="0" applyNumberFormat="1" applyFont="1" applyFill="1" applyBorder="1" applyAlignment="1">
      <alignment horizontal="right" vertical="center"/>
    </xf>
    <xf numFmtId="165" fontId="11" fillId="6" borderId="14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65" fontId="11" fillId="6" borderId="15" xfId="0" applyNumberFormat="1" applyFont="1" applyFill="1" applyBorder="1" applyAlignment="1">
      <alignment horizontal="right" vertical="center"/>
    </xf>
    <xf numFmtId="165" fontId="11" fillId="6" borderId="12" xfId="0" applyNumberFormat="1" applyFont="1" applyFill="1" applyBorder="1" applyAlignment="1">
      <alignment horizontal="right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65" fontId="11" fillId="6" borderId="14" xfId="0" applyNumberFormat="1" applyFont="1" applyFill="1" applyBorder="1" applyAlignment="1">
      <alignment horizontal="right" vertical="center"/>
    </xf>
    <xf numFmtId="165" fontId="11" fillId="6" borderId="6" xfId="0" applyNumberFormat="1" applyFont="1" applyFill="1" applyBorder="1" applyAlignment="1">
      <alignment horizontal="right" vertical="center"/>
    </xf>
    <xf numFmtId="165" fontId="11" fillId="4" borderId="14" xfId="0" applyNumberFormat="1" applyFont="1" applyFill="1" applyBorder="1" applyAlignment="1">
      <alignment horizontal="center" vertical="center"/>
    </xf>
    <xf numFmtId="165" fontId="11" fillId="4" borderId="6" xfId="0" applyNumberFormat="1" applyFont="1" applyFill="1" applyBorder="1" applyAlignment="1">
      <alignment horizontal="center" vertical="center"/>
    </xf>
    <xf numFmtId="3" fontId="11" fillId="6" borderId="14" xfId="0" applyNumberFormat="1" applyFont="1" applyFill="1" applyBorder="1" applyAlignment="1">
      <alignment horizontal="center" vertical="center"/>
    </xf>
    <xf numFmtId="3" fontId="11" fillId="6" borderId="6" xfId="0" applyNumberFormat="1" applyFont="1" applyFill="1" applyBorder="1" applyAlignment="1">
      <alignment horizontal="center" vertical="center"/>
    </xf>
    <xf numFmtId="3" fontId="22" fillId="4" borderId="23" xfId="0" applyNumberFormat="1" applyFont="1" applyFill="1" applyBorder="1" applyAlignment="1">
      <alignment horizontal="center" vertical="center"/>
    </xf>
    <xf numFmtId="3" fontId="22" fillId="4" borderId="28" xfId="0" applyNumberFormat="1" applyFont="1" applyFill="1" applyBorder="1" applyAlignment="1">
      <alignment horizontal="center" vertical="center"/>
    </xf>
    <xf numFmtId="165" fontId="22" fillId="4" borderId="23" xfId="0" applyNumberFormat="1" applyFont="1" applyFill="1" applyBorder="1" applyAlignment="1">
      <alignment horizontal="center" vertical="center"/>
    </xf>
    <xf numFmtId="165" fontId="22" fillId="4" borderId="28" xfId="0" applyNumberFormat="1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165" fontId="22" fillId="4" borderId="23" xfId="0" applyNumberFormat="1" applyFont="1" applyFill="1" applyBorder="1" applyAlignment="1">
      <alignment vertical="center"/>
    </xf>
    <xf numFmtId="165" fontId="22" fillId="4" borderId="28" xfId="0" applyNumberFormat="1" applyFont="1" applyFill="1" applyBorder="1" applyAlignment="1">
      <alignment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165" fontId="11" fillId="6" borderId="47" xfId="0" applyNumberFormat="1" applyFont="1" applyFill="1" applyBorder="1" applyAlignment="1">
      <alignment horizontal="right" vertical="center"/>
    </xf>
    <xf numFmtId="165" fontId="11" fillId="6" borderId="11" xfId="0" applyNumberFormat="1" applyFont="1" applyFill="1" applyBorder="1" applyAlignment="1">
      <alignment horizontal="right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165" fontId="18" fillId="6" borderId="18" xfId="0" applyNumberFormat="1" applyFont="1" applyFill="1" applyBorder="1" applyAlignment="1">
      <alignment horizontal="center" vertical="center"/>
    </xf>
    <xf numFmtId="165" fontId="18" fillId="6" borderId="32" xfId="0" applyNumberFormat="1" applyFont="1" applyFill="1" applyBorder="1" applyAlignment="1">
      <alignment horizontal="center" vertical="center"/>
    </xf>
    <xf numFmtId="165" fontId="18" fillId="6" borderId="46" xfId="0" applyNumberFormat="1" applyFont="1" applyFill="1" applyBorder="1" applyAlignment="1">
      <alignment horizontal="center" vertical="center"/>
    </xf>
    <xf numFmtId="165" fontId="18" fillId="6" borderId="10" xfId="0" applyNumberFormat="1" applyFont="1" applyFill="1" applyBorder="1" applyAlignment="1">
      <alignment horizontal="center" vertical="center"/>
    </xf>
    <xf numFmtId="165" fontId="18" fillId="6" borderId="6" xfId="0" applyNumberFormat="1" applyFont="1" applyFill="1" applyBorder="1" applyAlignment="1">
      <alignment horizontal="center" vertical="center"/>
    </xf>
    <xf numFmtId="165" fontId="18" fillId="6" borderId="14" xfId="0" applyNumberFormat="1" applyFont="1" applyFill="1" applyBorder="1" applyAlignment="1">
      <alignment horizontal="center" vertical="center" wrapText="1"/>
    </xf>
    <xf numFmtId="165" fontId="18" fillId="6" borderId="6" xfId="0" applyNumberFormat="1" applyFont="1" applyFill="1" applyBorder="1" applyAlignment="1">
      <alignment horizontal="center" vertical="center" wrapText="1"/>
    </xf>
    <xf numFmtId="165" fontId="18" fillId="6" borderId="15" xfId="0" applyNumberFormat="1" applyFont="1" applyFill="1" applyBorder="1" applyAlignment="1">
      <alignment horizontal="center" vertical="center" wrapText="1"/>
    </xf>
    <xf numFmtId="165" fontId="18" fillId="6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165" fontId="22" fillId="4" borderId="23" xfId="0" applyNumberFormat="1" applyFont="1" applyFill="1" applyBorder="1" applyAlignment="1">
      <alignment horizontal="right" vertical="center"/>
    </xf>
    <xf numFmtId="165" fontId="22" fillId="4" borderId="28" xfId="0" applyNumberFormat="1" applyFont="1" applyFill="1" applyBorder="1" applyAlignment="1">
      <alignment horizontal="right" vertical="center"/>
    </xf>
    <xf numFmtId="165" fontId="34" fillId="4" borderId="10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wrapText="1"/>
    </xf>
    <xf numFmtId="165" fontId="29" fillId="0" borderId="10" xfId="0" applyNumberFormat="1" applyFont="1" applyFill="1" applyBorder="1" applyAlignment="1">
      <alignment horizontal="center" vertical="center"/>
    </xf>
    <xf numFmtId="165" fontId="28" fillId="0" borderId="14" xfId="0" applyNumberFormat="1" applyFont="1" applyFill="1" applyBorder="1" applyAlignment="1">
      <alignment horizontal="right" vertical="center"/>
    </xf>
    <xf numFmtId="165" fontId="28" fillId="0" borderId="10" xfId="0" applyNumberFormat="1" applyFont="1" applyFill="1" applyBorder="1" applyAlignment="1">
      <alignment horizontal="right" vertical="center"/>
    </xf>
    <xf numFmtId="0" fontId="29" fillId="0" borderId="30" xfId="0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horizontal="right" vertical="center"/>
    </xf>
    <xf numFmtId="165" fontId="9" fillId="0" borderId="10" xfId="0" applyNumberFormat="1" applyFont="1" applyFill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6" fillId="7" borderId="2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6" fillId="7" borderId="23" xfId="0" applyFont="1" applyFill="1" applyBorder="1" applyAlignment="1">
      <alignment horizontal="center" vertical="center"/>
    </xf>
    <xf numFmtId="164" fontId="8" fillId="0" borderId="0" xfId="3" applyFont="1" applyAlignment="1">
      <alignment vertical="center"/>
    </xf>
    <xf numFmtId="3" fontId="30" fillId="0" borderId="14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3" fontId="17" fillId="4" borderId="10" xfId="0" applyNumberFormat="1" applyFont="1" applyFill="1" applyBorder="1" applyAlignment="1">
      <alignment horizontal="right" vertical="center"/>
    </xf>
    <xf numFmtId="0" fontId="29" fillId="0" borderId="10" xfId="0" applyFont="1" applyBorder="1" applyAlignment="1">
      <alignment horizontal="left" vertical="center" wrapText="1"/>
    </xf>
    <xf numFmtId="0" fontId="1" fillId="0" borderId="0" xfId="0" applyFont="1"/>
    <xf numFmtId="165" fontId="29" fillId="0" borderId="41" xfId="0" applyNumberFormat="1" applyFont="1" applyFill="1" applyBorder="1" applyAlignment="1">
      <alignment horizontal="right" vertical="center"/>
    </xf>
    <xf numFmtId="165" fontId="29" fillId="0" borderId="24" xfId="0" applyNumberFormat="1" applyFont="1" applyFill="1" applyBorder="1" applyAlignment="1">
      <alignment horizontal="right" vertical="center"/>
    </xf>
    <xf numFmtId="0" fontId="16" fillId="7" borderId="5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3" fontId="17" fillId="4" borderId="23" xfId="2" applyNumberFormat="1" applyFont="1" applyFill="1" applyBorder="1" applyAlignment="1">
      <alignment vertical="center"/>
    </xf>
    <xf numFmtId="0" fontId="17" fillId="4" borderId="28" xfId="2" applyFont="1" applyFill="1" applyBorder="1" applyAlignment="1">
      <alignment vertical="center"/>
    </xf>
    <xf numFmtId="165" fontId="11" fillId="4" borderId="23" xfId="0" applyNumberFormat="1" applyFont="1" applyFill="1" applyBorder="1" applyAlignment="1">
      <alignment vertical="center"/>
    </xf>
    <xf numFmtId="165" fontId="11" fillId="4" borderId="28" xfId="0" applyNumberFormat="1" applyFont="1" applyFill="1" applyBorder="1" applyAlignment="1">
      <alignment vertical="center"/>
    </xf>
    <xf numFmtId="3" fontId="28" fillId="0" borderId="14" xfId="0" applyNumberFormat="1" applyFont="1" applyFill="1" applyBorder="1" applyAlignment="1">
      <alignment horizontal="right" vertical="center"/>
    </xf>
    <xf numFmtId="3" fontId="28" fillId="0" borderId="28" xfId="0" applyNumberFormat="1" applyFont="1" applyFill="1" applyBorder="1" applyAlignment="1">
      <alignment horizontal="right" vertical="center"/>
    </xf>
    <xf numFmtId="165" fontId="29" fillId="0" borderId="10" xfId="0" applyNumberFormat="1" applyFont="1" applyFill="1" applyBorder="1" applyAlignment="1">
      <alignment horizontal="right" vertical="center"/>
    </xf>
    <xf numFmtId="165" fontId="11" fillId="3" borderId="28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66" fontId="11" fillId="4" borderId="23" xfId="0" applyNumberFormat="1" applyFont="1" applyFill="1" applyBorder="1" applyAlignment="1">
      <alignment vertical="center"/>
    </xf>
    <xf numFmtId="166" fontId="11" fillId="4" borderId="28" xfId="0" applyNumberFormat="1" applyFont="1" applyFill="1" applyBorder="1" applyAlignment="1">
      <alignment vertical="center"/>
    </xf>
    <xf numFmtId="165" fontId="17" fillId="4" borderId="23" xfId="0" applyNumberFormat="1" applyFont="1" applyFill="1" applyBorder="1" applyAlignment="1">
      <alignment vertical="center"/>
    </xf>
    <xf numFmtId="165" fontId="17" fillId="4" borderId="28" xfId="0" applyNumberFormat="1" applyFont="1" applyFill="1" applyBorder="1" applyAlignment="1">
      <alignment vertical="center"/>
    </xf>
    <xf numFmtId="165" fontId="11" fillId="0" borderId="47" xfId="0" applyNumberFormat="1" applyFont="1" applyFill="1" applyBorder="1" applyAlignment="1">
      <alignment vertical="center"/>
    </xf>
    <xf numFmtId="165" fontId="11" fillId="0" borderId="11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165" fontId="11" fillId="4" borderId="14" xfId="0" applyNumberFormat="1" applyFont="1" applyFill="1" applyBorder="1" applyAlignment="1">
      <alignment horizontal="right" vertical="center"/>
    </xf>
    <xf numFmtId="165" fontId="11" fillId="4" borderId="6" xfId="0" applyNumberFormat="1" applyFont="1" applyFill="1" applyBorder="1" applyAlignment="1">
      <alignment horizontal="right" vertical="center"/>
    </xf>
    <xf numFmtId="165" fontId="11" fillId="0" borderId="14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165" fontId="11" fillId="0" borderId="15" xfId="0" applyNumberFormat="1" applyFont="1" applyFill="1" applyBorder="1" applyAlignment="1">
      <alignment horizontal="right" vertical="center"/>
    </xf>
    <xf numFmtId="165" fontId="11" fillId="0" borderId="12" xfId="0" applyNumberFormat="1" applyFont="1" applyFill="1" applyBorder="1" applyAlignment="1">
      <alignment horizontal="right" vertical="center"/>
    </xf>
    <xf numFmtId="0" fontId="44" fillId="0" borderId="6" xfId="0" applyFont="1" applyFill="1" applyBorder="1" applyAlignment="1">
      <alignment horizontal="left" vertical="center" wrapText="1"/>
    </xf>
    <xf numFmtId="165" fontId="10" fillId="0" borderId="19" xfId="0" applyNumberFormat="1" applyFont="1" applyFill="1" applyBorder="1" applyAlignment="1">
      <alignment horizontal="right" vertical="center"/>
    </xf>
    <xf numFmtId="165" fontId="10" fillId="0" borderId="18" xfId="0" applyNumberFormat="1" applyFont="1" applyFill="1" applyBorder="1" applyAlignment="1">
      <alignment horizontal="right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right" vertical="center"/>
    </xf>
    <xf numFmtId="0" fontId="8" fillId="0" borderId="5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165" fontId="10" fillId="0" borderId="28" xfId="0" applyNumberFormat="1" applyFont="1" applyFill="1" applyBorder="1" applyAlignment="1">
      <alignment horizontal="right" vertical="center"/>
    </xf>
    <xf numFmtId="165" fontId="10" fillId="3" borderId="14" xfId="0" applyNumberFormat="1" applyFont="1" applyFill="1" applyBorder="1" applyAlignment="1">
      <alignment horizontal="right" vertical="center"/>
    </xf>
    <xf numFmtId="165" fontId="10" fillId="3" borderId="6" xfId="0" applyNumberFormat="1" applyFont="1" applyFill="1" applyBorder="1" applyAlignment="1">
      <alignment horizontal="right" vertical="center"/>
    </xf>
    <xf numFmtId="0" fontId="6" fillId="0" borderId="51" xfId="0" applyFont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165" fontId="29" fillId="0" borderId="28" xfId="0" applyNumberFormat="1" applyFont="1" applyFill="1" applyBorder="1" applyAlignment="1">
      <alignment horizontal="right" vertical="center"/>
    </xf>
    <xf numFmtId="0" fontId="29" fillId="0" borderId="14" xfId="0" applyFont="1" applyBorder="1" applyAlignment="1">
      <alignment horizontal="left" vertical="center" wrapText="1"/>
    </xf>
    <xf numFmtId="165" fontId="28" fillId="3" borderId="9" xfId="0" applyNumberFormat="1" applyFont="1" applyFill="1" applyBorder="1" applyAlignment="1">
      <alignment horizontal="right" vertical="center"/>
    </xf>
    <xf numFmtId="165" fontId="17" fillId="4" borderId="25" xfId="0" applyNumberFormat="1" applyFont="1" applyFill="1" applyBorder="1" applyAlignment="1">
      <alignment horizontal="right" vertical="center"/>
    </xf>
    <xf numFmtId="165" fontId="17" fillId="4" borderId="29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9" fillId="3" borderId="13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165" fontId="29" fillId="3" borderId="10" xfId="0" applyNumberFormat="1" applyFont="1" applyFill="1" applyBorder="1" applyAlignment="1">
      <alignment horizontal="center" vertical="center"/>
    </xf>
    <xf numFmtId="165" fontId="29" fillId="3" borderId="28" xfId="0" applyNumberFormat="1" applyFont="1" applyFill="1" applyBorder="1" applyAlignment="1">
      <alignment horizontal="center" vertical="center"/>
    </xf>
    <xf numFmtId="165" fontId="29" fillId="3" borderId="14" xfId="0" applyNumberFormat="1" applyFont="1" applyFill="1" applyBorder="1" applyAlignment="1">
      <alignment horizontal="center" vertical="center"/>
    </xf>
    <xf numFmtId="165" fontId="29" fillId="3" borderId="6" xfId="0" applyNumberFormat="1" applyFont="1" applyFill="1" applyBorder="1" applyAlignment="1">
      <alignment horizontal="center" vertical="center"/>
    </xf>
    <xf numFmtId="165" fontId="28" fillId="0" borderId="14" xfId="0" applyNumberFormat="1" applyFont="1" applyFill="1" applyBorder="1" applyAlignment="1">
      <alignment vertical="center"/>
    </xf>
    <xf numFmtId="165" fontId="28" fillId="0" borderId="6" xfId="0" applyNumberFormat="1" applyFont="1" applyFill="1" applyBorder="1" applyAlignment="1">
      <alignment vertical="center"/>
    </xf>
    <xf numFmtId="165" fontId="29" fillId="0" borderId="19" xfId="0" applyNumberFormat="1" applyFont="1" applyFill="1" applyBorder="1" applyAlignment="1">
      <alignment horizontal="right" vertical="center"/>
    </xf>
    <xf numFmtId="165" fontId="29" fillId="0" borderId="18" xfId="0" applyNumberFormat="1" applyFont="1" applyFill="1" applyBorder="1" applyAlignment="1">
      <alignment horizontal="right" vertical="center"/>
    </xf>
    <xf numFmtId="165" fontId="28" fillId="9" borderId="9" xfId="0" applyNumberFormat="1" applyFont="1" applyFill="1" applyBorder="1" applyAlignment="1">
      <alignment horizontal="right" vertical="center"/>
    </xf>
    <xf numFmtId="3" fontId="29" fillId="0" borderId="28" xfId="0" applyNumberFormat="1" applyFont="1" applyFill="1" applyBorder="1" applyAlignment="1">
      <alignment horizontal="right" vertical="center"/>
    </xf>
    <xf numFmtId="0" fontId="17" fillId="7" borderId="21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7" fillId="7" borderId="26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165" fontId="17" fillId="7" borderId="23" xfId="0" applyNumberFormat="1" applyFont="1" applyFill="1" applyBorder="1" applyAlignment="1">
      <alignment horizontal="right" vertical="center"/>
    </xf>
    <xf numFmtId="165" fontId="17" fillId="7" borderId="28" xfId="0" applyNumberFormat="1" applyFont="1" applyFill="1" applyBorder="1" applyAlignment="1">
      <alignment horizontal="right" vertical="center"/>
    </xf>
    <xf numFmtId="3" fontId="17" fillId="7" borderId="23" xfId="0" applyNumberFormat="1" applyFont="1" applyFill="1" applyBorder="1" applyAlignment="1">
      <alignment horizontal="right" vertical="center"/>
    </xf>
    <xf numFmtId="3" fontId="17" fillId="7" borderId="28" xfId="0" applyNumberFormat="1" applyFont="1" applyFill="1" applyBorder="1" applyAlignment="1">
      <alignment horizontal="right" vertical="center"/>
    </xf>
    <xf numFmtId="0" fontId="17" fillId="7" borderId="25" xfId="0" applyFont="1" applyFill="1" applyBorder="1" applyAlignment="1">
      <alignment horizontal="right"/>
    </xf>
    <xf numFmtId="0" fontId="17" fillId="7" borderId="29" xfId="0" applyFont="1" applyFill="1" applyBorder="1" applyAlignment="1">
      <alignment horizontal="right"/>
    </xf>
    <xf numFmtId="165" fontId="11" fillId="3" borderId="14" xfId="0" applyNumberFormat="1" applyFont="1" applyFill="1" applyBorder="1" applyAlignment="1">
      <alignment vertical="center"/>
    </xf>
    <xf numFmtId="165" fontId="11" fillId="3" borderId="6" xfId="0" applyNumberFormat="1" applyFont="1" applyFill="1" applyBorder="1" applyAlignment="1">
      <alignment vertical="center"/>
    </xf>
    <xf numFmtId="165" fontId="11" fillId="6" borderId="29" xfId="0" applyNumberFormat="1" applyFont="1" applyFill="1" applyBorder="1" applyAlignment="1">
      <alignment horizontal="right" vertical="center"/>
    </xf>
    <xf numFmtId="0" fontId="22" fillId="8" borderId="21" xfId="0" applyFont="1" applyFill="1" applyBorder="1" applyAlignment="1">
      <alignment horizontal="center" vertical="center"/>
    </xf>
    <xf numFmtId="0" fontId="22" fillId="8" borderId="22" xfId="0" applyFont="1" applyFill="1" applyBorder="1" applyAlignment="1">
      <alignment horizontal="center" vertical="center"/>
    </xf>
    <xf numFmtId="0" fontId="22" fillId="8" borderId="26" xfId="0" applyFont="1" applyFill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/>
    </xf>
    <xf numFmtId="165" fontId="22" fillId="8" borderId="23" xfId="0" applyNumberFormat="1" applyFont="1" applyFill="1" applyBorder="1" applyAlignment="1">
      <alignment vertical="center"/>
    </xf>
    <xf numFmtId="165" fontId="22" fillId="8" borderId="28" xfId="0" applyNumberFormat="1" applyFont="1" applyFill="1" applyBorder="1" applyAlignment="1">
      <alignment vertical="center"/>
    </xf>
    <xf numFmtId="165" fontId="22" fillId="8" borderId="50" xfId="0" applyNumberFormat="1" applyFont="1" applyFill="1" applyBorder="1" applyAlignment="1">
      <alignment horizontal="right" vertical="center"/>
    </xf>
    <xf numFmtId="165" fontId="22" fillId="8" borderId="49" xfId="0" applyNumberFormat="1" applyFont="1" applyFill="1" applyBorder="1" applyAlignment="1">
      <alignment horizontal="right" vertical="center"/>
    </xf>
    <xf numFmtId="165" fontId="22" fillId="8" borderId="25" xfId="0" applyNumberFormat="1" applyFont="1" applyFill="1" applyBorder="1" applyAlignment="1">
      <alignment horizontal="right" vertical="center"/>
    </xf>
    <xf numFmtId="165" fontId="22" fillId="8" borderId="29" xfId="0" applyNumberFormat="1" applyFont="1" applyFill="1" applyBorder="1" applyAlignment="1">
      <alignment horizontal="right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65" fontId="18" fillId="6" borderId="14" xfId="0" applyNumberFormat="1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165" fontId="11" fillId="2" borderId="24" xfId="0" applyNumberFormat="1" applyFont="1" applyFill="1" applyBorder="1" applyAlignment="1">
      <alignment vertical="center"/>
    </xf>
    <xf numFmtId="165" fontId="11" fillId="2" borderId="41" xfId="0" applyNumberFormat="1" applyFont="1" applyFill="1" applyBorder="1" applyAlignment="1">
      <alignment vertical="center"/>
    </xf>
    <xf numFmtId="165" fontId="11" fillId="2" borderId="23" xfId="0" applyNumberFormat="1" applyFont="1" applyFill="1" applyBorder="1" applyAlignment="1">
      <alignment horizontal="right" vertical="center"/>
    </xf>
    <xf numFmtId="165" fontId="11" fillId="2" borderId="28" xfId="0" applyNumberFormat="1" applyFont="1" applyFill="1" applyBorder="1" applyAlignment="1">
      <alignment horizontal="right" vertical="center"/>
    </xf>
    <xf numFmtId="0" fontId="11" fillId="2" borderId="38" xfId="0" applyFont="1" applyFill="1" applyBorder="1" applyAlignment="1">
      <alignment horizontal="right"/>
    </xf>
    <xf numFmtId="0" fontId="11" fillId="2" borderId="42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6" borderId="27" xfId="0" applyFont="1" applyFill="1" applyBorder="1" applyAlignment="1">
      <alignment horizontal="center" vertical="center"/>
    </xf>
    <xf numFmtId="165" fontId="11" fillId="6" borderId="5" xfId="0" applyNumberFormat="1" applyFont="1" applyFill="1" applyBorder="1" applyAlignment="1">
      <alignment vertical="center"/>
    </xf>
    <xf numFmtId="165" fontId="11" fillId="6" borderId="10" xfId="0" applyNumberFormat="1" applyFont="1" applyFill="1" applyBorder="1" applyAlignment="1">
      <alignment vertical="center"/>
    </xf>
    <xf numFmtId="165" fontId="11" fillId="6" borderId="14" xfId="0" applyNumberFormat="1" applyFont="1" applyFill="1" applyBorder="1" applyAlignment="1">
      <alignment horizontal="right" vertical="center" wrapText="1"/>
    </xf>
    <xf numFmtId="165" fontId="11" fillId="6" borderId="28" xfId="0" applyNumberFormat="1" applyFont="1" applyFill="1" applyBorder="1" applyAlignment="1">
      <alignment horizontal="right" vertical="center" wrapText="1"/>
    </xf>
    <xf numFmtId="165" fontId="10" fillId="0" borderId="14" xfId="0" applyNumberFormat="1" applyFont="1" applyFill="1" applyBorder="1" applyAlignment="1">
      <alignment vertical="center"/>
    </xf>
    <xf numFmtId="165" fontId="10" fillId="0" borderId="6" xfId="0" applyNumberFormat="1" applyFont="1" applyFill="1" applyBorder="1" applyAlignment="1">
      <alignment vertical="center"/>
    </xf>
    <xf numFmtId="0" fontId="29" fillId="0" borderId="29" xfId="0" applyFont="1" applyFill="1" applyBorder="1" applyAlignment="1">
      <alignment horizontal="center" vertical="center" wrapText="1"/>
    </xf>
    <xf numFmtId="165" fontId="28" fillId="3" borderId="14" xfId="0" applyNumberFormat="1" applyFont="1" applyFill="1" applyBorder="1" applyAlignment="1">
      <alignment vertical="center"/>
    </xf>
    <xf numFmtId="165" fontId="28" fillId="3" borderId="6" xfId="0" applyNumberFormat="1" applyFont="1" applyFill="1" applyBorder="1" applyAlignment="1">
      <alignment vertical="center"/>
    </xf>
    <xf numFmtId="165" fontId="29" fillId="0" borderId="14" xfId="0" applyNumberFormat="1" applyFont="1" applyFill="1" applyBorder="1" applyAlignment="1">
      <alignment vertical="center"/>
    </xf>
    <xf numFmtId="165" fontId="29" fillId="0" borderId="6" xfId="0" applyNumberFormat="1" applyFont="1" applyFill="1" applyBorder="1" applyAlignment="1">
      <alignment vertical="center"/>
    </xf>
    <xf numFmtId="165" fontId="28" fillId="9" borderId="14" xfId="0" applyNumberFormat="1" applyFont="1" applyFill="1" applyBorder="1" applyAlignment="1">
      <alignment vertical="center"/>
    </xf>
    <xf numFmtId="165" fontId="28" fillId="9" borderId="10" xfId="0" applyNumberFormat="1" applyFont="1" applyFill="1" applyBorder="1" applyAlignment="1">
      <alignment vertical="center"/>
    </xf>
    <xf numFmtId="165" fontId="29" fillId="0" borderId="10" xfId="0" applyNumberFormat="1" applyFont="1" applyFill="1" applyBorder="1" applyAlignment="1">
      <alignment vertical="center"/>
    </xf>
    <xf numFmtId="165" fontId="30" fillId="0" borderId="19" xfId="0" applyNumberFormat="1" applyFont="1" applyFill="1" applyBorder="1" applyAlignment="1">
      <alignment horizontal="right" vertical="center"/>
    </xf>
    <xf numFmtId="165" fontId="30" fillId="0" borderId="16" xfId="0" applyNumberFormat="1" applyFont="1" applyFill="1" applyBorder="1" applyAlignment="1">
      <alignment horizontal="right" vertical="center"/>
    </xf>
    <xf numFmtId="165" fontId="30" fillId="3" borderId="14" xfId="0" applyNumberFormat="1" applyFont="1" applyFill="1" applyBorder="1" applyAlignment="1">
      <alignment horizontal="right" vertical="center"/>
    </xf>
    <xf numFmtId="165" fontId="30" fillId="3" borderId="6" xfId="0" applyNumberFormat="1" applyFont="1" applyFill="1" applyBorder="1" applyAlignment="1">
      <alignment horizontal="right" vertical="center"/>
    </xf>
    <xf numFmtId="165" fontId="28" fillId="0" borderId="10" xfId="0" applyNumberFormat="1" applyFont="1" applyFill="1" applyBorder="1" applyAlignment="1">
      <alignment vertical="center"/>
    </xf>
    <xf numFmtId="165" fontId="29" fillId="0" borderId="16" xfId="0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165" fontId="11" fillId="5" borderId="23" xfId="0" applyNumberFormat="1" applyFont="1" applyFill="1" applyBorder="1" applyAlignment="1">
      <alignment horizontal="right" vertical="center"/>
    </xf>
    <xf numFmtId="165" fontId="11" fillId="5" borderId="28" xfId="0" applyNumberFormat="1" applyFont="1" applyFill="1" applyBorder="1" applyAlignment="1">
      <alignment horizontal="right" vertical="center"/>
    </xf>
    <xf numFmtId="0" fontId="11" fillId="5" borderId="25" xfId="0" applyFont="1" applyFill="1" applyBorder="1" applyAlignment="1">
      <alignment horizontal="right"/>
    </xf>
    <xf numFmtId="0" fontId="11" fillId="5" borderId="29" xfId="0" applyFont="1" applyFill="1" applyBorder="1" applyAlignment="1">
      <alignment horizontal="right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65" fontId="17" fillId="7" borderId="25" xfId="0" applyNumberFormat="1" applyFont="1" applyFill="1" applyBorder="1" applyAlignment="1">
      <alignment horizontal="right" vertical="center"/>
    </xf>
    <xf numFmtId="165" fontId="17" fillId="7" borderId="29" xfId="0" applyNumberFormat="1" applyFont="1" applyFill="1" applyBorder="1" applyAlignment="1">
      <alignment horizontal="right" vertical="center"/>
    </xf>
    <xf numFmtId="165" fontId="29" fillId="3" borderId="28" xfId="0" applyNumberFormat="1" applyFont="1" applyFill="1" applyBorder="1" applyAlignment="1">
      <alignment horizontal="right" vertical="center"/>
    </xf>
    <xf numFmtId="165" fontId="26" fillId="0" borderId="14" xfId="0" applyNumberFormat="1" applyFont="1" applyFill="1" applyBorder="1" applyAlignment="1">
      <alignment horizontal="right" vertical="center"/>
    </xf>
    <xf numFmtId="165" fontId="26" fillId="0" borderId="10" xfId="0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65" fontId="27" fillId="0" borderId="14" xfId="0" applyNumberFormat="1" applyFont="1" applyFill="1" applyBorder="1" applyAlignment="1">
      <alignment horizontal="center" vertical="center"/>
    </xf>
    <xf numFmtId="165" fontId="27" fillId="0" borderId="28" xfId="0" applyNumberFormat="1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 wrapText="1"/>
    </xf>
    <xf numFmtId="165" fontId="29" fillId="3" borderId="9" xfId="0" applyNumberFormat="1" applyFont="1" applyFill="1" applyBorder="1" applyAlignment="1">
      <alignment horizontal="righ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9" fillId="0" borderId="54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165" fontId="28" fillId="3" borderId="28" xfId="0" applyNumberFormat="1" applyFont="1" applyFill="1" applyBorder="1" applyAlignment="1">
      <alignment horizontal="right" vertical="center"/>
    </xf>
    <xf numFmtId="0" fontId="34" fillId="8" borderId="21" xfId="1" applyFont="1" applyFill="1" applyBorder="1" applyAlignment="1">
      <alignment horizontal="center" vertical="center"/>
    </xf>
    <xf numFmtId="0" fontId="34" fillId="8" borderId="22" xfId="1" applyFont="1" applyFill="1" applyBorder="1" applyAlignment="1">
      <alignment horizontal="center" vertical="center"/>
    </xf>
    <xf numFmtId="0" fontId="34" fillId="8" borderId="26" xfId="1" applyFont="1" applyFill="1" applyBorder="1" applyAlignment="1">
      <alignment horizontal="center" vertical="center"/>
    </xf>
    <xf numFmtId="0" fontId="34" fillId="8" borderId="27" xfId="1" applyFont="1" applyFill="1" applyBorder="1" applyAlignment="1">
      <alignment horizontal="center" vertical="center"/>
    </xf>
    <xf numFmtId="165" fontId="34" fillId="8" borderId="25" xfId="1" applyNumberFormat="1" applyFont="1" applyFill="1" applyBorder="1" applyAlignment="1">
      <alignment horizontal="right" vertical="center"/>
    </xf>
    <xf numFmtId="165" fontId="34" fillId="8" borderId="29" xfId="1" applyNumberFormat="1" applyFont="1" applyFill="1" applyBorder="1" applyAlignment="1">
      <alignment horizontal="right" vertical="center"/>
    </xf>
    <xf numFmtId="0" fontId="0" fillId="0" borderId="13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165" fontId="7" fillId="0" borderId="15" xfId="1" applyNumberFormat="1" applyFont="1" applyBorder="1" applyAlignment="1">
      <alignment vertical="center"/>
    </xf>
    <xf numFmtId="165" fontId="7" fillId="0" borderId="12" xfId="1" applyNumberFormat="1" applyFont="1" applyBorder="1" applyAlignment="1">
      <alignment vertical="center"/>
    </xf>
    <xf numFmtId="0" fontId="0" fillId="0" borderId="14" xfId="1" applyFont="1" applyBorder="1" applyAlignment="1">
      <alignment horizontal="left" vertical="center"/>
    </xf>
    <xf numFmtId="0" fontId="0" fillId="3" borderId="20" xfId="1" applyFont="1" applyFill="1" applyBorder="1" applyAlignment="1">
      <alignment horizontal="center" vertical="center"/>
    </xf>
    <xf numFmtId="0" fontId="1" fillId="3" borderId="30" xfId="1" applyFont="1" applyFill="1" applyBorder="1" applyAlignment="1">
      <alignment horizontal="center" vertical="center"/>
    </xf>
    <xf numFmtId="0" fontId="0" fillId="3" borderId="14" xfId="1" applyFont="1" applyFill="1" applyBorder="1" applyAlignment="1">
      <alignment horizontal="left" vertical="center" wrapText="1"/>
    </xf>
    <xf numFmtId="0" fontId="0" fillId="3" borderId="6" xfId="1" applyFont="1" applyFill="1" applyBorder="1" applyAlignment="1">
      <alignment horizontal="left" vertical="center" wrapText="1"/>
    </xf>
    <xf numFmtId="165" fontId="7" fillId="3" borderId="15" xfId="1" applyNumberFormat="1" applyFont="1" applyFill="1" applyBorder="1" applyAlignment="1">
      <alignment horizontal="right" vertical="center"/>
    </xf>
    <xf numFmtId="165" fontId="7" fillId="3" borderId="12" xfId="1" applyNumberFormat="1" applyFont="1" applyFill="1" applyBorder="1" applyAlignment="1">
      <alignment horizontal="right" vertical="center"/>
    </xf>
    <xf numFmtId="0" fontId="0" fillId="3" borderId="9" xfId="1" applyFont="1" applyFill="1" applyBorder="1" applyAlignment="1">
      <alignment horizontal="left" vertical="center" wrapText="1"/>
    </xf>
    <xf numFmtId="0" fontId="1" fillId="3" borderId="9" xfId="1" applyFont="1" applyFill="1" applyBorder="1" applyAlignment="1">
      <alignment horizontal="left" vertical="center" wrapText="1"/>
    </xf>
    <xf numFmtId="165" fontId="7" fillId="3" borderId="48" xfId="1" applyNumberFormat="1" applyFont="1" applyFill="1" applyBorder="1" applyAlignment="1">
      <alignment vertical="center"/>
    </xf>
    <xf numFmtId="0" fontId="9" fillId="2" borderId="0" xfId="1" applyFont="1" applyFill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10" borderId="6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horizontal="center" vertical="center"/>
    </xf>
    <xf numFmtId="0" fontId="7" fillId="2" borderId="48" xfId="1" applyFont="1" applyFill="1" applyBorder="1" applyAlignment="1">
      <alignment horizontal="center" vertical="center"/>
    </xf>
    <xf numFmtId="0" fontId="7" fillId="3" borderId="36" xfId="1" applyFont="1" applyFill="1" applyBorder="1" applyAlignment="1">
      <alignment horizontal="center" vertical="center"/>
    </xf>
    <xf numFmtId="0" fontId="7" fillId="3" borderId="52" xfId="1" applyFont="1" applyFill="1" applyBorder="1" applyAlignment="1">
      <alignment horizontal="center" vertical="center"/>
    </xf>
    <xf numFmtId="0" fontId="7" fillId="3" borderId="53" xfId="1" applyFont="1" applyFill="1" applyBorder="1" applyAlignment="1">
      <alignment horizontal="center" vertical="center"/>
    </xf>
    <xf numFmtId="4" fontId="0" fillId="0" borderId="32" xfId="0" applyNumberFormat="1" applyBorder="1"/>
  </cellXfs>
  <cellStyles count="5">
    <cellStyle name="Comma" xfId="3" builtinId="3"/>
    <cellStyle name="Normal" xfId="0" builtinId="0"/>
    <cellStyle name="Normalno 2" xfId="1" xr:uid="{00000000-0005-0000-0000-000001000000}"/>
    <cellStyle name="Normalno 3" xfId="2" xr:uid="{00000000-0005-0000-0000-000002000000}"/>
    <cellStyle name="Normalno 3 2" xfId="4" xr:uid="{00000000-0005-0000-0000-000003000000}"/>
  </cellStyles>
  <dxfs count="0"/>
  <tableStyles count="0" defaultTableStyle="TableStyleMedium2" defaultPivotStyle="PivotStyleLight16"/>
  <colors>
    <mruColors>
      <color rgb="FFFF66CC"/>
      <color rgb="FFFF33CC"/>
      <color rgb="FF00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  <pageSetUpPr fitToPage="1"/>
  </sheetPr>
  <dimension ref="A1:FAP356"/>
  <sheetViews>
    <sheetView topLeftCell="A199" zoomScale="70" zoomScaleNormal="70" zoomScaleSheetLayoutView="70" workbookViewId="0">
      <selection activeCell="T195" sqref="T195"/>
    </sheetView>
  </sheetViews>
  <sheetFormatPr defaultColWidth="9.140625" defaultRowHeight="12.75" x14ac:dyDescent="0.2"/>
  <cols>
    <col min="1" max="1" width="3" style="229" customWidth="1"/>
    <col min="2" max="2" width="4.28515625" style="1" customWidth="1"/>
    <col min="3" max="3" width="59.85546875" style="1" customWidth="1"/>
    <col min="4" max="4" width="20.140625" style="1" customWidth="1"/>
    <col min="5" max="5" width="20.7109375" style="1" hidden="1" customWidth="1"/>
    <col min="6" max="6" width="19.85546875" style="1" hidden="1" customWidth="1"/>
    <col min="7" max="7" width="18.42578125" style="1" customWidth="1"/>
    <col min="8" max="8" width="17.42578125" style="159" hidden="1" customWidth="1"/>
    <col min="9" max="9" width="18.5703125" style="1" customWidth="1"/>
    <col min="10" max="10" width="20.7109375" style="140" customWidth="1"/>
    <col min="11" max="11" width="20.5703125" style="1" customWidth="1"/>
    <col min="12" max="12" width="23.28515625" style="1" customWidth="1"/>
    <col min="13" max="13" width="2.7109375" style="95" hidden="1" customWidth="1"/>
    <col min="14" max="14" width="0" style="95" hidden="1" customWidth="1"/>
    <col min="15" max="15" width="5.42578125" style="95" hidden="1" customWidth="1"/>
    <col min="16" max="16" width="12.85546875" style="95" hidden="1" customWidth="1"/>
    <col min="17" max="17" width="12.7109375" style="95" hidden="1" customWidth="1"/>
    <col min="18" max="18" width="17.42578125" style="95" hidden="1" customWidth="1"/>
    <col min="19" max="19" width="54.85546875" style="95" hidden="1" customWidth="1"/>
    <col min="20" max="20" width="20.42578125" style="354" customWidth="1"/>
    <col min="21" max="22" width="20.7109375" style="354" customWidth="1"/>
    <col min="23" max="23" width="32.85546875" style="354" customWidth="1"/>
    <col min="24" max="32" width="9.140625" style="354"/>
    <col min="33" max="16384" width="9.140625" style="1"/>
  </cols>
  <sheetData>
    <row r="1" spans="1:32" ht="17.25" customHeight="1" x14ac:dyDescent="0.2"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32" ht="30" customHeight="1" x14ac:dyDescent="0.2">
      <c r="B2" s="527" t="s">
        <v>145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</row>
    <row r="3" spans="1:32" ht="31.5" customHeight="1" x14ac:dyDescent="0.2"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</row>
    <row r="4" spans="1:32" ht="26.25" customHeight="1" x14ac:dyDescent="0.2">
      <c r="B4" s="529" t="s">
        <v>146</v>
      </c>
      <c r="C4" s="529"/>
      <c r="D4" s="529"/>
      <c r="E4" s="529"/>
      <c r="F4" s="529"/>
      <c r="G4" s="529"/>
      <c r="H4" s="529"/>
      <c r="I4" s="529"/>
      <c r="J4" s="529"/>
      <c r="K4" s="529"/>
      <c r="L4" s="529"/>
    </row>
    <row r="5" spans="1:32" ht="13.5" customHeight="1" x14ac:dyDescent="0.2"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</row>
    <row r="6" spans="1:32" ht="38.25" customHeight="1" x14ac:dyDescent="0.2">
      <c r="B6" s="531" t="s">
        <v>186</v>
      </c>
      <c r="C6" s="531"/>
      <c r="D6" s="531"/>
      <c r="E6" s="531"/>
      <c r="F6" s="531"/>
      <c r="G6" s="531"/>
      <c r="H6" s="531"/>
      <c r="I6" s="531"/>
      <c r="J6" s="531"/>
      <c r="K6" s="531"/>
      <c r="L6" s="531"/>
    </row>
    <row r="7" spans="1:32" ht="23.25" customHeight="1" thickBot="1" x14ac:dyDescent="0.25"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</row>
    <row r="8" spans="1:32" s="11" customFormat="1" ht="27.75" customHeight="1" thickBot="1" x14ac:dyDescent="0.25">
      <c r="A8" s="275"/>
      <c r="B8" s="494" t="s">
        <v>103</v>
      </c>
      <c r="C8" s="495"/>
      <c r="D8" s="495"/>
      <c r="E8" s="495"/>
      <c r="F8" s="495"/>
      <c r="G8" s="495"/>
      <c r="H8" s="495"/>
      <c r="I8" s="495"/>
      <c r="J8" s="495"/>
      <c r="K8" s="495"/>
      <c r="L8" s="496"/>
      <c r="M8" s="80"/>
      <c r="N8" s="80"/>
      <c r="O8" s="80"/>
      <c r="P8" s="80"/>
      <c r="Q8" s="80"/>
      <c r="R8" s="80"/>
      <c r="S8" s="80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</row>
    <row r="9" spans="1:32" s="23" customFormat="1" ht="16.350000000000001" customHeight="1" x14ac:dyDescent="0.25">
      <c r="A9" s="276"/>
      <c r="B9" s="381" t="s">
        <v>0</v>
      </c>
      <c r="C9" s="382"/>
      <c r="D9" s="420" t="s">
        <v>147</v>
      </c>
      <c r="E9" s="426" t="s">
        <v>109</v>
      </c>
      <c r="F9" s="510" t="s">
        <v>129</v>
      </c>
      <c r="G9" s="420" t="s">
        <v>151</v>
      </c>
      <c r="H9" s="420"/>
      <c r="I9" s="420"/>
      <c r="J9" s="420"/>
      <c r="K9" s="420"/>
      <c r="L9" s="418" t="s">
        <v>1</v>
      </c>
      <c r="M9" s="96"/>
      <c r="N9" s="96"/>
      <c r="O9" s="96"/>
      <c r="P9" s="96"/>
      <c r="Q9" s="96"/>
      <c r="R9" s="96"/>
      <c r="S9" s="96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</row>
    <row r="10" spans="1:32" s="23" customFormat="1" ht="16.350000000000001" customHeight="1" x14ac:dyDescent="0.25">
      <c r="A10" s="276"/>
      <c r="B10" s="381"/>
      <c r="C10" s="382"/>
      <c r="D10" s="508"/>
      <c r="E10" s="427"/>
      <c r="F10" s="511"/>
      <c r="G10" s="419" t="s">
        <v>2</v>
      </c>
      <c r="H10" s="421" t="s">
        <v>115</v>
      </c>
      <c r="I10" s="467" t="s">
        <v>3</v>
      </c>
      <c r="J10" s="480" t="s">
        <v>119</v>
      </c>
      <c r="K10" s="192" t="s">
        <v>4</v>
      </c>
      <c r="L10" s="418"/>
      <c r="M10" s="96"/>
      <c r="N10" s="96"/>
      <c r="O10" s="96"/>
      <c r="P10" s="96"/>
      <c r="Q10" s="96"/>
      <c r="R10" s="96"/>
      <c r="S10" s="96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</row>
    <row r="11" spans="1:32" s="23" customFormat="1" ht="24.75" customHeight="1" x14ac:dyDescent="0.25">
      <c r="A11" s="276"/>
      <c r="B11" s="381"/>
      <c r="C11" s="382"/>
      <c r="D11" s="508"/>
      <c r="E11" s="428"/>
      <c r="F11" s="512"/>
      <c r="G11" s="420"/>
      <c r="H11" s="422"/>
      <c r="I11" s="468"/>
      <c r="J11" s="481"/>
      <c r="K11" s="269" t="s">
        <v>5</v>
      </c>
      <c r="L11" s="4" t="s">
        <v>6</v>
      </c>
      <c r="M11" s="96"/>
      <c r="N11" s="96"/>
      <c r="O11" s="96"/>
      <c r="P11" s="96"/>
      <c r="Q11" s="96"/>
      <c r="R11" s="96"/>
      <c r="S11" s="96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</row>
    <row r="12" spans="1:32" s="45" customFormat="1" ht="21" customHeight="1" x14ac:dyDescent="0.25">
      <c r="A12" s="277"/>
      <c r="B12" s="395" t="s">
        <v>7</v>
      </c>
      <c r="C12" s="412" t="s">
        <v>104</v>
      </c>
      <c r="D12" s="436">
        <v>350000</v>
      </c>
      <c r="E12" s="401"/>
      <c r="F12" s="459"/>
      <c r="G12" s="438" t="s">
        <v>11</v>
      </c>
      <c r="H12" s="267"/>
      <c r="I12" s="405">
        <f>D12*0.85</f>
        <v>297500</v>
      </c>
      <c r="J12" s="263"/>
      <c r="K12" s="193">
        <f>D12*0.15</f>
        <v>52500</v>
      </c>
      <c r="L12" s="439" t="s">
        <v>137</v>
      </c>
      <c r="M12" s="97"/>
      <c r="N12" s="97"/>
      <c r="O12" s="97"/>
      <c r="P12" s="97"/>
      <c r="Q12" s="97"/>
      <c r="R12" s="97"/>
      <c r="S12" s="97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</row>
    <row r="13" spans="1:32" s="45" customFormat="1" ht="22.5" customHeight="1" x14ac:dyDescent="0.25">
      <c r="A13" s="277"/>
      <c r="B13" s="396"/>
      <c r="C13" s="447"/>
      <c r="D13" s="436"/>
      <c r="E13" s="402"/>
      <c r="F13" s="460"/>
      <c r="G13" s="438"/>
      <c r="H13" s="268"/>
      <c r="I13" s="406"/>
      <c r="J13" s="265"/>
      <c r="K13" s="193"/>
      <c r="L13" s="440"/>
      <c r="M13" s="97"/>
      <c r="N13" s="97"/>
      <c r="O13" s="97"/>
      <c r="P13" s="97"/>
      <c r="Q13" s="97"/>
      <c r="R13" s="97"/>
      <c r="S13" s="97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</row>
    <row r="14" spans="1:32" s="45" customFormat="1" ht="24.75" customHeight="1" x14ac:dyDescent="0.25">
      <c r="A14" s="277"/>
      <c r="B14" s="395" t="s">
        <v>9</v>
      </c>
      <c r="C14" s="448" t="s">
        <v>111</v>
      </c>
      <c r="D14" s="602">
        <v>750000</v>
      </c>
      <c r="E14" s="401"/>
      <c r="F14" s="423"/>
      <c r="G14" s="489"/>
      <c r="H14" s="266"/>
      <c r="I14" s="405">
        <f>D14*0.8</f>
        <v>600000</v>
      </c>
      <c r="J14" s="264"/>
      <c r="K14" s="273">
        <f>D14*0.2</f>
        <v>150000</v>
      </c>
      <c r="L14" s="439" t="s">
        <v>137</v>
      </c>
      <c r="M14" s="97"/>
      <c r="N14" s="97"/>
      <c r="O14" s="97"/>
      <c r="P14" s="97"/>
      <c r="Q14" s="97"/>
      <c r="R14" s="97"/>
      <c r="S14" s="97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</row>
    <row r="15" spans="1:32" s="45" customFormat="1" ht="12" customHeight="1" x14ac:dyDescent="0.25">
      <c r="A15" s="277"/>
      <c r="B15" s="396"/>
      <c r="C15" s="448"/>
      <c r="D15" s="603"/>
      <c r="E15" s="402"/>
      <c r="F15" s="424"/>
      <c r="G15" s="601"/>
      <c r="H15" s="270"/>
      <c r="I15" s="406"/>
      <c r="J15" s="264"/>
      <c r="K15" s="193"/>
      <c r="L15" s="440"/>
      <c r="M15" s="97"/>
      <c r="N15" s="97"/>
      <c r="O15" s="97"/>
      <c r="P15" s="97"/>
      <c r="Q15" s="97"/>
      <c r="R15" s="97"/>
      <c r="S15" s="97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</row>
    <row r="16" spans="1:32" s="194" customFormat="1" ht="21" customHeight="1" x14ac:dyDescent="0.25">
      <c r="A16" s="277"/>
      <c r="B16" s="425" t="s">
        <v>10</v>
      </c>
      <c r="C16" s="413" t="s">
        <v>149</v>
      </c>
      <c r="D16" s="436">
        <v>20700</v>
      </c>
      <c r="E16" s="437"/>
      <c r="F16" s="484"/>
      <c r="G16" s="438"/>
      <c r="H16" s="267"/>
      <c r="I16" s="485"/>
      <c r="J16" s="263"/>
      <c r="K16" s="193">
        <f>D16</f>
        <v>20700</v>
      </c>
      <c r="L16" s="439" t="s">
        <v>137</v>
      </c>
      <c r="M16" s="97"/>
      <c r="N16" s="97"/>
      <c r="O16" s="97"/>
      <c r="P16" s="97"/>
      <c r="Q16" s="97"/>
      <c r="R16" s="97"/>
      <c r="S16" s="97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</row>
    <row r="17" spans="1:32" s="194" customFormat="1" ht="16.5" customHeight="1" x14ac:dyDescent="0.25">
      <c r="A17" s="277"/>
      <c r="B17" s="396"/>
      <c r="C17" s="447"/>
      <c r="D17" s="436"/>
      <c r="E17" s="402"/>
      <c r="F17" s="460"/>
      <c r="G17" s="438"/>
      <c r="H17" s="268"/>
      <c r="I17" s="406"/>
      <c r="J17" s="265"/>
      <c r="K17" s="193"/>
      <c r="L17" s="440"/>
      <c r="M17" s="97"/>
      <c r="N17" s="97"/>
      <c r="O17" s="97"/>
      <c r="P17" s="97"/>
      <c r="Q17" s="97"/>
      <c r="R17" s="97"/>
      <c r="S17" s="97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</row>
    <row r="18" spans="1:32" s="194" customFormat="1" ht="21" customHeight="1" x14ac:dyDescent="0.25">
      <c r="A18" s="277"/>
      <c r="B18" s="425" t="s">
        <v>13</v>
      </c>
      <c r="C18" s="413" t="s">
        <v>148</v>
      </c>
      <c r="D18" s="436">
        <v>45000</v>
      </c>
      <c r="E18" s="437"/>
      <c r="F18" s="484"/>
      <c r="G18" s="438"/>
      <c r="H18" s="306"/>
      <c r="I18" s="485"/>
      <c r="J18" s="304"/>
      <c r="K18" s="193">
        <f>D18</f>
        <v>45000</v>
      </c>
      <c r="L18" s="389" t="s">
        <v>108</v>
      </c>
      <c r="M18" s="97"/>
      <c r="N18" s="97"/>
      <c r="O18" s="97"/>
      <c r="P18" s="97"/>
      <c r="Q18" s="97"/>
      <c r="R18" s="97"/>
      <c r="S18" s="97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</row>
    <row r="19" spans="1:32" s="194" customFormat="1" ht="17.25" customHeight="1" x14ac:dyDescent="0.25">
      <c r="A19" s="277"/>
      <c r="B19" s="396"/>
      <c r="C19" s="447"/>
      <c r="D19" s="436"/>
      <c r="E19" s="402"/>
      <c r="F19" s="460"/>
      <c r="G19" s="438"/>
      <c r="H19" s="310"/>
      <c r="I19" s="406"/>
      <c r="J19" s="305"/>
      <c r="K19" s="193"/>
      <c r="L19" s="390"/>
      <c r="M19" s="97"/>
      <c r="N19" s="97"/>
      <c r="O19" s="97"/>
      <c r="P19" s="97"/>
      <c r="Q19" s="97"/>
      <c r="R19" s="97"/>
      <c r="S19" s="97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</row>
    <row r="20" spans="1:32" s="45" customFormat="1" ht="21" customHeight="1" x14ac:dyDescent="0.25">
      <c r="A20" s="277"/>
      <c r="B20" s="425" t="s">
        <v>15</v>
      </c>
      <c r="C20" s="609" t="s">
        <v>164</v>
      </c>
      <c r="D20" s="436">
        <v>199000</v>
      </c>
      <c r="E20" s="401">
        <v>0</v>
      </c>
      <c r="F20" s="459"/>
      <c r="G20" s="438" t="s">
        <v>11</v>
      </c>
      <c r="H20" s="267"/>
      <c r="I20" s="485">
        <f>D20*0.8</f>
        <v>159200</v>
      </c>
      <c r="J20" s="263"/>
      <c r="K20" s="193"/>
      <c r="L20" s="389" t="s">
        <v>36</v>
      </c>
      <c r="M20" s="97"/>
      <c r="N20" s="97"/>
      <c r="O20" s="97"/>
      <c r="P20" s="97"/>
      <c r="Q20" s="97"/>
      <c r="R20" s="97"/>
      <c r="S20" s="97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</row>
    <row r="21" spans="1:32" s="45" customFormat="1" ht="24.75" customHeight="1" x14ac:dyDescent="0.25">
      <c r="A21" s="277"/>
      <c r="B21" s="396"/>
      <c r="C21" s="409"/>
      <c r="D21" s="436"/>
      <c r="E21" s="402"/>
      <c r="F21" s="460"/>
      <c r="G21" s="438"/>
      <c r="H21" s="268"/>
      <c r="I21" s="406"/>
      <c r="J21" s="265"/>
      <c r="K21" s="193">
        <f>D20*0.2</f>
        <v>39800</v>
      </c>
      <c r="L21" s="390"/>
      <c r="M21" s="97"/>
      <c r="N21" s="97"/>
      <c r="O21" s="97"/>
      <c r="P21" s="97"/>
      <c r="Q21" s="97"/>
      <c r="R21" s="97"/>
      <c r="S21" s="97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</row>
    <row r="22" spans="1:32" s="194" customFormat="1" ht="21" customHeight="1" x14ac:dyDescent="0.25">
      <c r="A22" s="277"/>
      <c r="B22" s="425" t="s">
        <v>16</v>
      </c>
      <c r="C22" s="609" t="s">
        <v>165</v>
      </c>
      <c r="D22" s="436">
        <v>199000</v>
      </c>
      <c r="E22" s="401">
        <v>0</v>
      </c>
      <c r="F22" s="459"/>
      <c r="G22" s="438" t="s">
        <v>11</v>
      </c>
      <c r="H22" s="306"/>
      <c r="I22" s="485">
        <f>D22*0.8</f>
        <v>159200</v>
      </c>
      <c r="J22" s="304"/>
      <c r="K22" s="193"/>
      <c r="L22" s="389" t="s">
        <v>36</v>
      </c>
      <c r="M22" s="97"/>
      <c r="N22" s="97"/>
      <c r="O22" s="97"/>
      <c r="P22" s="97"/>
      <c r="Q22" s="97"/>
      <c r="R22" s="97"/>
      <c r="S22" s="97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</row>
    <row r="23" spans="1:32" s="194" customFormat="1" ht="24.75" customHeight="1" x14ac:dyDescent="0.25">
      <c r="A23" s="277"/>
      <c r="B23" s="396"/>
      <c r="C23" s="409"/>
      <c r="D23" s="436"/>
      <c r="E23" s="402"/>
      <c r="F23" s="460"/>
      <c r="G23" s="438"/>
      <c r="H23" s="310"/>
      <c r="I23" s="406"/>
      <c r="J23" s="305"/>
      <c r="K23" s="193">
        <f>D22*0.2</f>
        <v>39800</v>
      </c>
      <c r="L23" s="390"/>
      <c r="M23" s="97"/>
      <c r="N23" s="97"/>
      <c r="O23" s="97"/>
      <c r="P23" s="97"/>
      <c r="Q23" s="97"/>
      <c r="R23" s="97"/>
      <c r="S23" s="97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</row>
    <row r="24" spans="1:32" s="194" customFormat="1" ht="21" customHeight="1" x14ac:dyDescent="0.25">
      <c r="A24" s="277"/>
      <c r="B24" s="425" t="s">
        <v>55</v>
      </c>
      <c r="C24" s="609" t="s">
        <v>150</v>
      </c>
      <c r="D24" s="436">
        <v>199000</v>
      </c>
      <c r="E24" s="401">
        <v>0</v>
      </c>
      <c r="F24" s="459"/>
      <c r="G24" s="438" t="s">
        <v>11</v>
      </c>
      <c r="H24" s="306"/>
      <c r="I24" s="485">
        <f>D24*0.8</f>
        <v>159200</v>
      </c>
      <c r="J24" s="304"/>
      <c r="K24" s="193"/>
      <c r="L24" s="389" t="s">
        <v>36</v>
      </c>
      <c r="M24" s="97"/>
      <c r="N24" s="97"/>
      <c r="O24" s="97"/>
      <c r="P24" s="97"/>
      <c r="Q24" s="97"/>
      <c r="R24" s="97"/>
      <c r="S24" s="97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</row>
    <row r="25" spans="1:32" s="194" customFormat="1" ht="21.75" customHeight="1" x14ac:dyDescent="0.25">
      <c r="A25" s="277"/>
      <c r="B25" s="396"/>
      <c r="C25" s="409"/>
      <c r="D25" s="436"/>
      <c r="E25" s="402"/>
      <c r="F25" s="460"/>
      <c r="G25" s="438"/>
      <c r="H25" s="310"/>
      <c r="I25" s="406"/>
      <c r="J25" s="305"/>
      <c r="K25" s="193">
        <f>D24*0.2</f>
        <v>39800</v>
      </c>
      <c r="L25" s="390"/>
      <c r="M25" s="97"/>
      <c r="N25" s="97"/>
      <c r="O25" s="97"/>
      <c r="P25" s="97"/>
      <c r="Q25" s="97"/>
      <c r="R25" s="97"/>
      <c r="S25" s="97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</row>
    <row r="26" spans="1:32" s="194" customFormat="1" ht="21" customHeight="1" x14ac:dyDescent="0.25">
      <c r="A26" s="277"/>
      <c r="B26" s="425" t="s">
        <v>55</v>
      </c>
      <c r="C26" s="609" t="s">
        <v>184</v>
      </c>
      <c r="D26" s="436">
        <v>199000</v>
      </c>
      <c r="E26" s="401">
        <v>0</v>
      </c>
      <c r="F26" s="459"/>
      <c r="G26" s="438" t="s">
        <v>11</v>
      </c>
      <c r="H26" s="344"/>
      <c r="I26" s="485">
        <f>D26*0.8</f>
        <v>159200</v>
      </c>
      <c r="J26" s="342"/>
      <c r="K26" s="193"/>
      <c r="L26" s="389" t="s">
        <v>36</v>
      </c>
      <c r="M26" s="97"/>
      <c r="N26" s="97"/>
      <c r="O26" s="97"/>
      <c r="P26" s="97"/>
      <c r="Q26" s="97"/>
      <c r="R26" s="97"/>
      <c r="S26" s="97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</row>
    <row r="27" spans="1:32" s="194" customFormat="1" ht="16.5" customHeight="1" x14ac:dyDescent="0.25">
      <c r="A27" s="277"/>
      <c r="B27" s="396"/>
      <c r="C27" s="409"/>
      <c r="D27" s="436"/>
      <c r="E27" s="402"/>
      <c r="F27" s="460"/>
      <c r="G27" s="438"/>
      <c r="H27" s="345"/>
      <c r="I27" s="406"/>
      <c r="J27" s="343"/>
      <c r="K27" s="193">
        <f>D26*0.2</f>
        <v>39800</v>
      </c>
      <c r="L27" s="390"/>
      <c r="M27" s="97"/>
      <c r="N27" s="97"/>
      <c r="O27" s="97"/>
      <c r="P27" s="97"/>
      <c r="Q27" s="97"/>
      <c r="R27" s="97"/>
      <c r="S27" s="97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</row>
    <row r="28" spans="1:32" s="194" customFormat="1" ht="21" customHeight="1" x14ac:dyDescent="0.25">
      <c r="A28" s="277"/>
      <c r="B28" s="395" t="s">
        <v>56</v>
      </c>
      <c r="C28" s="412" t="s">
        <v>120</v>
      </c>
      <c r="D28" s="602">
        <v>24000</v>
      </c>
      <c r="E28" s="401">
        <v>0</v>
      </c>
      <c r="F28" s="459"/>
      <c r="G28" s="456" t="s">
        <v>11</v>
      </c>
      <c r="H28" s="306"/>
      <c r="I28" s="405"/>
      <c r="J28" s="304"/>
      <c r="K28" s="193"/>
      <c r="L28" s="439" t="s">
        <v>137</v>
      </c>
      <c r="M28" s="97"/>
      <c r="N28" s="97"/>
      <c r="O28" s="97"/>
      <c r="P28" s="97"/>
      <c r="Q28" s="97"/>
      <c r="R28" s="97"/>
      <c r="S28" s="97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</row>
    <row r="29" spans="1:32" s="194" customFormat="1" ht="19.5" customHeight="1" x14ac:dyDescent="0.25">
      <c r="A29" s="277"/>
      <c r="B29" s="396"/>
      <c r="C29" s="447"/>
      <c r="D29" s="451"/>
      <c r="E29" s="402"/>
      <c r="F29" s="460"/>
      <c r="G29" s="457"/>
      <c r="H29" s="310"/>
      <c r="I29" s="406"/>
      <c r="J29" s="305"/>
      <c r="K29" s="193">
        <f>D28</f>
        <v>24000</v>
      </c>
      <c r="L29" s="440"/>
      <c r="M29" s="97"/>
      <c r="N29" s="97"/>
      <c r="O29" s="97"/>
      <c r="P29" s="97"/>
      <c r="Q29" s="97"/>
      <c r="R29" s="97"/>
      <c r="S29" s="97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</row>
    <row r="30" spans="1:32" s="194" customFormat="1" ht="21" customHeight="1" x14ac:dyDescent="0.25">
      <c r="A30" s="277"/>
      <c r="B30" s="395" t="s">
        <v>57</v>
      </c>
      <c r="C30" s="412" t="s">
        <v>121</v>
      </c>
      <c r="D30" s="436">
        <v>26000</v>
      </c>
      <c r="E30" s="401"/>
      <c r="F30" s="459"/>
      <c r="G30" s="438" t="s">
        <v>11</v>
      </c>
      <c r="H30" s="267"/>
      <c r="I30" s="405"/>
      <c r="J30" s="263"/>
      <c r="K30" s="193"/>
      <c r="L30" s="439" t="s">
        <v>137</v>
      </c>
      <c r="M30" s="97"/>
      <c r="N30" s="97"/>
      <c r="O30" s="97"/>
      <c r="P30" s="97"/>
      <c r="Q30" s="97"/>
      <c r="R30" s="97"/>
      <c r="S30" s="97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</row>
    <row r="31" spans="1:32" s="194" customFormat="1" ht="18" customHeight="1" x14ac:dyDescent="0.25">
      <c r="A31" s="277"/>
      <c r="B31" s="396"/>
      <c r="C31" s="447"/>
      <c r="D31" s="436"/>
      <c r="E31" s="402"/>
      <c r="F31" s="460"/>
      <c r="G31" s="456"/>
      <c r="H31" s="271"/>
      <c r="I31" s="485"/>
      <c r="J31" s="265"/>
      <c r="K31" s="193">
        <f>D30</f>
        <v>26000</v>
      </c>
      <c r="L31" s="440"/>
      <c r="M31" s="97"/>
      <c r="N31" s="97"/>
      <c r="O31" s="97"/>
      <c r="P31" s="97"/>
      <c r="Q31" s="97"/>
      <c r="R31" s="97"/>
      <c r="S31" s="97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</row>
    <row r="32" spans="1:32" s="194" customFormat="1" ht="21" customHeight="1" x14ac:dyDescent="0.25">
      <c r="A32" s="277"/>
      <c r="B32" s="395" t="s">
        <v>58</v>
      </c>
      <c r="C32" s="619" t="s">
        <v>117</v>
      </c>
      <c r="D32" s="436">
        <v>26700</v>
      </c>
      <c r="E32" s="401">
        <v>0</v>
      </c>
      <c r="F32" s="459">
        <v>0</v>
      </c>
      <c r="G32" s="438"/>
      <c r="H32" s="332"/>
      <c r="I32" s="405"/>
      <c r="J32" s="263"/>
      <c r="K32" s="193"/>
      <c r="L32" s="439" t="s">
        <v>137</v>
      </c>
      <c r="M32" s="97"/>
      <c r="N32" s="97"/>
      <c r="O32" s="97"/>
      <c r="P32" s="97"/>
      <c r="Q32" s="97"/>
      <c r="R32" s="97"/>
      <c r="S32" s="97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</row>
    <row r="33" spans="1:4098" s="194" customFormat="1" ht="21.75" customHeight="1" thickBot="1" x14ac:dyDescent="0.3">
      <c r="A33" s="277"/>
      <c r="B33" s="396"/>
      <c r="C33" s="397"/>
      <c r="D33" s="436"/>
      <c r="E33" s="402"/>
      <c r="F33" s="460"/>
      <c r="G33" s="438"/>
      <c r="H33" s="333"/>
      <c r="I33" s="406"/>
      <c r="J33" s="265"/>
      <c r="K33" s="193">
        <f>D32</f>
        <v>26700</v>
      </c>
      <c r="L33" s="440"/>
      <c r="M33" s="97"/>
      <c r="N33" s="97"/>
      <c r="O33" s="97"/>
      <c r="P33" s="97"/>
      <c r="Q33" s="97"/>
      <c r="R33" s="97"/>
      <c r="S33" s="97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</row>
    <row r="34" spans="1:4098" ht="18.75" customHeight="1" x14ac:dyDescent="0.2">
      <c r="B34" s="533" t="s">
        <v>107</v>
      </c>
      <c r="C34" s="534"/>
      <c r="D34" s="535">
        <f>SUM(D12:D33)</f>
        <v>2038400</v>
      </c>
      <c r="E34" s="517">
        <f>SUM(E12:E33)</f>
        <v>0</v>
      </c>
      <c r="F34" s="618">
        <f>SUM(F12:F33)</f>
        <v>0</v>
      </c>
      <c r="G34" s="535">
        <f>SUM(G12:G33)</f>
        <v>0</v>
      </c>
      <c r="H34" s="535">
        <v>0</v>
      </c>
      <c r="I34" s="536">
        <f>SUM(I12:I33)</f>
        <v>1534300</v>
      </c>
      <c r="J34" s="618">
        <v>0</v>
      </c>
      <c r="K34" s="285">
        <f>K12+K14+K16+K18</f>
        <v>268200</v>
      </c>
      <c r="L34" s="286"/>
      <c r="M34" s="612" t="s">
        <v>110</v>
      </c>
      <c r="N34" s="426" t="s">
        <v>109</v>
      </c>
      <c r="O34" s="614" t="s">
        <v>110</v>
      </c>
      <c r="P34" s="426" t="s">
        <v>109</v>
      </c>
      <c r="Q34" s="614" t="s">
        <v>110</v>
      </c>
      <c r="R34" s="426" t="s">
        <v>109</v>
      </c>
      <c r="S34" s="623" t="s">
        <v>110</v>
      </c>
      <c r="AG34" s="620"/>
      <c r="AH34" s="620"/>
      <c r="AI34" s="620"/>
      <c r="AJ34" s="620"/>
      <c r="AK34" s="620"/>
      <c r="AL34" s="620"/>
      <c r="AM34" s="620"/>
      <c r="AN34" s="620"/>
      <c r="AO34" s="620"/>
      <c r="AP34" s="620"/>
      <c r="AQ34" s="620"/>
      <c r="AR34" s="620"/>
      <c r="AS34" s="620"/>
      <c r="AT34" s="620"/>
      <c r="AU34" s="620"/>
      <c r="AV34" s="620"/>
      <c r="AW34" s="620"/>
      <c r="AX34" s="620"/>
      <c r="AY34" s="620"/>
      <c r="AZ34" s="620"/>
      <c r="BA34" s="620"/>
      <c r="BB34" s="620"/>
      <c r="BC34" s="620"/>
      <c r="BD34" s="620"/>
      <c r="BE34" s="620"/>
      <c r="BF34" s="620"/>
      <c r="BG34" s="620"/>
      <c r="BH34" s="620"/>
      <c r="BI34" s="620"/>
      <c r="BJ34" s="620"/>
      <c r="BK34" s="620"/>
      <c r="BL34" s="620"/>
      <c r="BM34" s="620"/>
      <c r="BN34" s="620"/>
      <c r="BO34" s="620"/>
      <c r="BP34" s="620"/>
      <c r="BQ34" s="620"/>
      <c r="BR34" s="620"/>
      <c r="BS34" s="620"/>
      <c r="BT34" s="620"/>
      <c r="BU34" s="620"/>
      <c r="BV34" s="620"/>
      <c r="BW34" s="620"/>
      <c r="BX34" s="620"/>
      <c r="BY34" s="620"/>
      <c r="BZ34" s="620"/>
      <c r="CA34" s="620"/>
      <c r="CB34" s="620"/>
      <c r="CC34" s="620"/>
      <c r="CD34" s="620"/>
      <c r="CE34" s="620"/>
      <c r="CF34" s="620"/>
      <c r="CG34" s="620"/>
      <c r="CH34" s="620"/>
      <c r="CI34" s="620"/>
      <c r="CJ34" s="620"/>
      <c r="CK34" s="620"/>
      <c r="CL34" s="620"/>
      <c r="CM34" s="620"/>
      <c r="CN34" s="620"/>
      <c r="CO34" s="620"/>
      <c r="CP34" s="620"/>
      <c r="CQ34" s="620"/>
      <c r="CR34" s="620"/>
      <c r="CS34" s="620"/>
      <c r="CT34" s="620"/>
      <c r="CU34" s="620"/>
      <c r="CV34" s="620"/>
      <c r="CW34" s="620"/>
      <c r="CX34" s="620"/>
      <c r="CY34" s="620"/>
      <c r="CZ34" s="620"/>
      <c r="DA34" s="620"/>
      <c r="DB34" s="620"/>
      <c r="DC34" s="620"/>
      <c r="DD34" s="620"/>
      <c r="DE34" s="620"/>
      <c r="DF34" s="620"/>
      <c r="DG34" s="620"/>
      <c r="DH34" s="620"/>
      <c r="DI34" s="620"/>
      <c r="DJ34" s="620"/>
      <c r="DK34" s="620"/>
      <c r="DL34" s="620"/>
      <c r="DM34" s="620"/>
      <c r="DN34" s="620"/>
      <c r="DO34" s="620"/>
      <c r="DP34" s="620"/>
      <c r="DQ34" s="620"/>
      <c r="DR34" s="620"/>
      <c r="DS34" s="620"/>
      <c r="DT34" s="620"/>
      <c r="DU34" s="620"/>
      <c r="DV34" s="620"/>
      <c r="DW34" s="620"/>
      <c r="DX34" s="620"/>
      <c r="DY34" s="620"/>
      <c r="DZ34" s="620"/>
      <c r="EA34" s="620"/>
      <c r="EB34" s="620"/>
      <c r="EC34" s="620"/>
      <c r="ED34" s="620"/>
      <c r="EE34" s="620"/>
      <c r="EF34" s="620"/>
      <c r="EG34" s="620"/>
      <c r="EH34" s="620"/>
      <c r="EI34" s="620"/>
      <c r="EJ34" s="620"/>
      <c r="EK34" s="620"/>
      <c r="EL34" s="620"/>
      <c r="EM34" s="620"/>
      <c r="EN34" s="620"/>
      <c r="EO34" s="620"/>
      <c r="EP34" s="620"/>
      <c r="EQ34" s="620"/>
      <c r="ER34" s="620"/>
      <c r="ES34" s="620"/>
      <c r="ET34" s="620"/>
      <c r="EU34" s="620"/>
      <c r="EV34" s="620"/>
      <c r="EW34" s="620"/>
      <c r="EX34" s="620"/>
      <c r="EY34" s="620"/>
      <c r="EZ34" s="620"/>
      <c r="FA34" s="620"/>
      <c r="FB34" s="620"/>
      <c r="FC34" s="620"/>
      <c r="FD34" s="620"/>
      <c r="FE34" s="620"/>
      <c r="FF34" s="620"/>
      <c r="FG34" s="620"/>
      <c r="FH34" s="620"/>
      <c r="FI34" s="620"/>
      <c r="FJ34" s="620"/>
      <c r="FK34" s="620"/>
      <c r="FL34" s="620"/>
      <c r="FM34" s="620"/>
      <c r="FN34" s="620"/>
      <c r="FO34" s="620"/>
      <c r="FP34" s="620"/>
      <c r="FQ34" s="620"/>
      <c r="FR34" s="620"/>
      <c r="FS34" s="620"/>
      <c r="FT34" s="620"/>
      <c r="FU34" s="620"/>
      <c r="FV34" s="620"/>
      <c r="FW34" s="620"/>
      <c r="FX34" s="620"/>
      <c r="FY34" s="620"/>
      <c r="FZ34" s="620"/>
      <c r="GA34" s="620"/>
      <c r="GB34" s="620"/>
      <c r="GC34" s="620"/>
      <c r="GD34" s="620"/>
      <c r="GE34" s="620"/>
      <c r="GF34" s="620"/>
      <c r="GG34" s="620"/>
      <c r="GH34" s="620"/>
      <c r="GI34" s="620"/>
      <c r="GJ34" s="620"/>
      <c r="GK34" s="620"/>
      <c r="GL34" s="620"/>
      <c r="GM34" s="620"/>
      <c r="GN34" s="620"/>
      <c r="GO34" s="620"/>
      <c r="GP34" s="620"/>
      <c r="GQ34" s="620"/>
      <c r="GR34" s="620"/>
      <c r="GS34" s="620"/>
      <c r="GT34" s="620"/>
      <c r="GU34" s="620"/>
      <c r="GV34" s="620"/>
      <c r="GW34" s="620"/>
      <c r="GX34" s="620"/>
      <c r="GY34" s="620"/>
      <c r="GZ34" s="620"/>
      <c r="HA34" s="620"/>
      <c r="HB34" s="620"/>
      <c r="HC34" s="620"/>
      <c r="HD34" s="620"/>
      <c r="HE34" s="620"/>
      <c r="HF34" s="620"/>
      <c r="HG34" s="620"/>
      <c r="HH34" s="620"/>
      <c r="HI34" s="620"/>
      <c r="HJ34" s="620"/>
      <c r="HK34" s="620"/>
      <c r="HL34" s="620"/>
      <c r="HM34" s="620"/>
      <c r="HN34" s="620"/>
      <c r="HO34" s="620"/>
      <c r="HP34" s="620"/>
      <c r="HQ34" s="620"/>
      <c r="HR34" s="620"/>
      <c r="HS34" s="620"/>
      <c r="HT34" s="620"/>
      <c r="HU34" s="620"/>
      <c r="HV34" s="620"/>
      <c r="HW34" s="620"/>
      <c r="HX34" s="620"/>
      <c r="HY34" s="620"/>
      <c r="HZ34" s="620"/>
      <c r="IA34" s="620"/>
      <c r="IB34" s="620"/>
      <c r="IC34" s="620"/>
      <c r="ID34" s="620"/>
      <c r="IE34" s="620"/>
      <c r="IF34" s="620"/>
      <c r="IG34" s="620"/>
      <c r="IH34" s="620"/>
      <c r="II34" s="620"/>
      <c r="IJ34" s="620"/>
      <c r="IK34" s="620"/>
      <c r="IL34" s="620"/>
      <c r="IM34" s="620"/>
      <c r="IN34" s="620"/>
      <c r="IO34" s="620"/>
      <c r="IP34" s="620"/>
      <c r="IQ34" s="620"/>
      <c r="IR34" s="620"/>
      <c r="IS34" s="620"/>
      <c r="IT34" s="620"/>
      <c r="IU34" s="620"/>
      <c r="IV34" s="620"/>
      <c r="IW34" s="620"/>
      <c r="IX34" s="620"/>
      <c r="IY34" s="620"/>
      <c r="IZ34" s="620"/>
      <c r="JA34" s="620"/>
      <c r="JB34" s="620"/>
      <c r="JC34" s="620"/>
      <c r="JD34" s="620"/>
      <c r="JE34" s="620"/>
      <c r="JF34" s="620"/>
      <c r="JG34" s="620"/>
      <c r="JH34" s="620"/>
      <c r="JI34" s="620"/>
      <c r="JJ34" s="620"/>
      <c r="JK34" s="620"/>
      <c r="JL34" s="620"/>
      <c r="JM34" s="620"/>
      <c r="JN34" s="620"/>
      <c r="JO34" s="620"/>
      <c r="JP34" s="620"/>
      <c r="JQ34" s="620"/>
      <c r="JR34" s="620"/>
      <c r="JS34" s="620"/>
      <c r="JT34" s="620"/>
      <c r="JU34" s="620"/>
      <c r="JV34" s="620"/>
      <c r="JW34" s="620"/>
      <c r="JX34" s="620"/>
      <c r="JY34" s="620"/>
      <c r="JZ34" s="620"/>
      <c r="KA34" s="620"/>
      <c r="KB34" s="620"/>
      <c r="KC34" s="620"/>
      <c r="KD34" s="620"/>
      <c r="KE34" s="620"/>
      <c r="KF34" s="620"/>
      <c r="KG34" s="620"/>
      <c r="KH34" s="620"/>
      <c r="KI34" s="620"/>
      <c r="KJ34" s="620"/>
      <c r="KK34" s="620"/>
      <c r="KL34" s="620"/>
      <c r="KM34" s="620"/>
      <c r="KN34" s="620"/>
      <c r="KO34" s="620"/>
      <c r="KP34" s="620"/>
      <c r="KQ34" s="620"/>
      <c r="KR34" s="620"/>
      <c r="KS34" s="620"/>
      <c r="KT34" s="620"/>
      <c r="KU34" s="620"/>
      <c r="KV34" s="620"/>
      <c r="KW34" s="620"/>
      <c r="KX34" s="620"/>
      <c r="KY34" s="620"/>
      <c r="KZ34" s="620"/>
      <c r="LA34" s="620"/>
      <c r="LB34" s="620"/>
      <c r="LC34" s="620"/>
      <c r="LD34" s="620"/>
      <c r="LE34" s="620"/>
      <c r="LF34" s="620"/>
      <c r="LG34" s="620"/>
      <c r="LH34" s="620"/>
      <c r="LI34" s="620"/>
      <c r="LJ34" s="620"/>
      <c r="LK34" s="620"/>
      <c r="LL34" s="620"/>
      <c r="LM34" s="620"/>
      <c r="LN34" s="620"/>
      <c r="LO34" s="620"/>
      <c r="LP34" s="620"/>
      <c r="LQ34" s="620"/>
      <c r="LR34" s="620"/>
      <c r="LS34" s="620"/>
      <c r="LT34" s="620"/>
      <c r="LU34" s="620"/>
      <c r="LV34" s="620"/>
      <c r="LW34" s="620"/>
      <c r="LX34" s="620"/>
      <c r="LY34" s="620"/>
      <c r="LZ34" s="620"/>
      <c r="MA34" s="620"/>
      <c r="MB34" s="620"/>
      <c r="MC34" s="620"/>
      <c r="MD34" s="620"/>
      <c r="ME34" s="620"/>
      <c r="MF34" s="620"/>
      <c r="MG34" s="620"/>
      <c r="MH34" s="620"/>
      <c r="MI34" s="620"/>
      <c r="MJ34" s="620"/>
      <c r="MK34" s="620"/>
      <c r="ML34" s="620"/>
      <c r="MM34" s="620"/>
      <c r="MN34" s="620"/>
      <c r="MO34" s="620"/>
      <c r="MP34" s="620"/>
      <c r="MQ34" s="620"/>
      <c r="MR34" s="620"/>
      <c r="MS34" s="620"/>
      <c r="MT34" s="620"/>
      <c r="MU34" s="620"/>
      <c r="MV34" s="620"/>
      <c r="MW34" s="620"/>
      <c r="MX34" s="620"/>
      <c r="MY34" s="620"/>
      <c r="MZ34" s="620"/>
      <c r="NA34" s="620"/>
      <c r="NB34" s="620"/>
      <c r="NC34" s="620"/>
      <c r="ND34" s="620"/>
      <c r="NE34" s="620"/>
      <c r="NF34" s="620"/>
      <c r="NG34" s="620"/>
      <c r="NH34" s="620"/>
      <c r="NI34" s="620"/>
      <c r="NJ34" s="620"/>
      <c r="NK34" s="620"/>
      <c r="NL34" s="620"/>
      <c r="NM34" s="620"/>
      <c r="NN34" s="620"/>
      <c r="NO34" s="620"/>
      <c r="NP34" s="620"/>
      <c r="NQ34" s="620"/>
      <c r="NR34" s="620"/>
      <c r="NS34" s="620"/>
      <c r="NT34" s="620"/>
      <c r="NU34" s="620"/>
      <c r="NV34" s="620"/>
      <c r="NW34" s="620"/>
      <c r="NX34" s="620"/>
      <c r="NY34" s="620"/>
      <c r="NZ34" s="620"/>
      <c r="OA34" s="620"/>
      <c r="OB34" s="620"/>
      <c r="OC34" s="620"/>
      <c r="OD34" s="620"/>
      <c r="OE34" s="620"/>
      <c r="OF34" s="620"/>
      <c r="OG34" s="620"/>
      <c r="OH34" s="620"/>
      <c r="OI34" s="620"/>
      <c r="OJ34" s="620"/>
      <c r="OK34" s="620"/>
      <c r="OL34" s="620"/>
      <c r="OM34" s="620"/>
      <c r="ON34" s="620"/>
      <c r="OO34" s="620"/>
      <c r="OP34" s="620"/>
      <c r="OQ34" s="620"/>
      <c r="OR34" s="620"/>
      <c r="OS34" s="620"/>
      <c r="OT34" s="620"/>
      <c r="OU34" s="620"/>
      <c r="OV34" s="620"/>
      <c r="OW34" s="620"/>
      <c r="OX34" s="620"/>
      <c r="OY34" s="620"/>
      <c r="OZ34" s="620"/>
      <c r="PA34" s="620"/>
      <c r="PB34" s="620"/>
      <c r="PC34" s="620"/>
      <c r="PD34" s="620"/>
      <c r="PE34" s="620"/>
      <c r="PF34" s="620"/>
      <c r="PG34" s="620"/>
      <c r="PH34" s="620"/>
      <c r="PI34" s="620"/>
      <c r="PJ34" s="620"/>
      <c r="PK34" s="620"/>
      <c r="PL34" s="620"/>
      <c r="PM34" s="620"/>
      <c r="PN34" s="620"/>
      <c r="PO34" s="620"/>
      <c r="PP34" s="620"/>
      <c r="PQ34" s="620"/>
      <c r="PR34" s="620"/>
      <c r="PS34" s="620"/>
      <c r="PT34" s="620"/>
      <c r="PU34" s="620"/>
      <c r="PV34" s="620"/>
      <c r="PW34" s="620"/>
      <c r="PX34" s="620"/>
      <c r="PY34" s="620"/>
      <c r="PZ34" s="620"/>
      <c r="QA34" s="620"/>
      <c r="QB34" s="620"/>
      <c r="QC34" s="620"/>
      <c r="QD34" s="620"/>
      <c r="QE34" s="620"/>
      <c r="QF34" s="620"/>
      <c r="QG34" s="620"/>
      <c r="QH34" s="620"/>
      <c r="QI34" s="620"/>
      <c r="QJ34" s="620"/>
      <c r="QK34" s="620"/>
      <c r="QL34" s="620"/>
      <c r="QM34" s="620"/>
      <c r="QN34" s="620"/>
      <c r="QO34" s="620"/>
      <c r="QP34" s="620"/>
      <c r="QQ34" s="620"/>
      <c r="QR34" s="620"/>
      <c r="QS34" s="620"/>
      <c r="QT34" s="620"/>
      <c r="QU34" s="620"/>
      <c r="QV34" s="620"/>
      <c r="QW34" s="620"/>
      <c r="QX34" s="620"/>
      <c r="QY34" s="620"/>
      <c r="QZ34" s="620"/>
      <c r="RA34" s="620"/>
      <c r="RB34" s="620"/>
      <c r="RC34" s="620"/>
      <c r="RD34" s="620"/>
      <c r="RE34" s="620"/>
      <c r="RF34" s="620"/>
      <c r="RG34" s="620"/>
      <c r="RH34" s="620"/>
      <c r="RI34" s="620"/>
      <c r="RJ34" s="620"/>
      <c r="RK34" s="620"/>
      <c r="RL34" s="620"/>
      <c r="RM34" s="620"/>
      <c r="RN34" s="620"/>
      <c r="RO34" s="620"/>
      <c r="RP34" s="620"/>
      <c r="RQ34" s="620"/>
      <c r="RR34" s="620"/>
      <c r="RS34" s="620"/>
      <c r="RT34" s="620"/>
      <c r="RU34" s="620"/>
      <c r="RV34" s="620"/>
      <c r="RW34" s="620"/>
      <c r="RX34" s="620"/>
      <c r="RY34" s="620"/>
      <c r="RZ34" s="620"/>
      <c r="SA34" s="620"/>
      <c r="SB34" s="620"/>
      <c r="SC34" s="620"/>
      <c r="SD34" s="620"/>
      <c r="SE34" s="620"/>
      <c r="SF34" s="620"/>
      <c r="SG34" s="620"/>
      <c r="SH34" s="620"/>
      <c r="SI34" s="620"/>
      <c r="SJ34" s="620"/>
      <c r="SK34" s="620"/>
      <c r="SL34" s="620"/>
      <c r="SM34" s="620"/>
      <c r="SN34" s="620"/>
      <c r="SO34" s="620"/>
      <c r="SP34" s="620"/>
      <c r="SQ34" s="620"/>
      <c r="SR34" s="620"/>
      <c r="SS34" s="620"/>
      <c r="ST34" s="620"/>
      <c r="SU34" s="620"/>
      <c r="SV34" s="620"/>
      <c r="SW34" s="620"/>
      <c r="SX34" s="620"/>
      <c r="SY34" s="620"/>
      <c r="SZ34" s="620"/>
      <c r="TA34" s="620"/>
      <c r="TB34" s="620"/>
      <c r="TC34" s="620"/>
      <c r="TD34" s="620"/>
      <c r="TE34" s="620"/>
      <c r="TF34" s="620"/>
      <c r="TG34" s="620"/>
      <c r="TH34" s="620"/>
      <c r="TI34" s="620"/>
      <c r="TJ34" s="620"/>
      <c r="TK34" s="620"/>
      <c r="TL34" s="620"/>
      <c r="TM34" s="620"/>
      <c r="TN34" s="620"/>
      <c r="TO34" s="620"/>
      <c r="TP34" s="620"/>
      <c r="TQ34" s="620"/>
      <c r="TR34" s="620"/>
      <c r="TS34" s="620"/>
      <c r="TT34" s="620"/>
      <c r="TU34" s="620"/>
      <c r="TV34" s="620"/>
      <c r="TW34" s="620"/>
      <c r="TX34" s="620"/>
      <c r="TY34" s="620"/>
      <c r="TZ34" s="620"/>
      <c r="UA34" s="620"/>
      <c r="UB34" s="620"/>
      <c r="UC34" s="620"/>
      <c r="UD34" s="620"/>
      <c r="UE34" s="620"/>
      <c r="UF34" s="620"/>
      <c r="UG34" s="620"/>
      <c r="UH34" s="620"/>
      <c r="UI34" s="620"/>
      <c r="UJ34" s="620"/>
      <c r="UK34" s="620"/>
      <c r="UL34" s="620"/>
      <c r="UM34" s="620"/>
      <c r="UN34" s="620"/>
      <c r="UO34" s="620"/>
      <c r="UP34" s="620"/>
      <c r="UQ34" s="620"/>
      <c r="UR34" s="620"/>
      <c r="US34" s="620"/>
      <c r="UT34" s="620"/>
      <c r="UU34" s="620"/>
      <c r="UV34" s="620"/>
      <c r="UW34" s="620"/>
      <c r="UX34" s="620"/>
      <c r="UY34" s="620"/>
      <c r="UZ34" s="620"/>
      <c r="VA34" s="620"/>
      <c r="VB34" s="620"/>
      <c r="VC34" s="620"/>
      <c r="VD34" s="620"/>
      <c r="VE34" s="620"/>
      <c r="VF34" s="620"/>
      <c r="VG34" s="620"/>
      <c r="VH34" s="620"/>
      <c r="VI34" s="620"/>
      <c r="VJ34" s="620"/>
      <c r="VK34" s="620"/>
      <c r="VL34" s="620"/>
      <c r="VM34" s="620"/>
      <c r="VN34" s="620"/>
      <c r="VO34" s="620"/>
      <c r="VP34" s="620"/>
      <c r="VQ34" s="620"/>
      <c r="VR34" s="620"/>
      <c r="VS34" s="620"/>
      <c r="VT34" s="620"/>
      <c r="VU34" s="620"/>
      <c r="VV34" s="620"/>
      <c r="VW34" s="620"/>
      <c r="VX34" s="620"/>
      <c r="VY34" s="620"/>
      <c r="VZ34" s="620"/>
      <c r="WA34" s="620"/>
      <c r="WB34" s="620"/>
      <c r="WC34" s="620"/>
      <c r="WD34" s="620"/>
      <c r="WE34" s="620"/>
      <c r="WF34" s="620"/>
      <c r="WG34" s="620"/>
      <c r="WH34" s="620"/>
      <c r="WI34" s="620"/>
      <c r="WJ34" s="620"/>
      <c r="WK34" s="620"/>
      <c r="WL34" s="620"/>
      <c r="WM34" s="620"/>
      <c r="WN34" s="620"/>
      <c r="WO34" s="620"/>
      <c r="WP34" s="620"/>
      <c r="WQ34" s="620"/>
      <c r="WR34" s="620"/>
      <c r="WS34" s="620"/>
      <c r="WT34" s="620"/>
      <c r="WU34" s="620"/>
      <c r="WV34" s="620"/>
      <c r="WW34" s="620"/>
      <c r="WX34" s="620"/>
      <c r="WY34" s="620"/>
      <c r="WZ34" s="620"/>
      <c r="XA34" s="620"/>
      <c r="XB34" s="620"/>
      <c r="XC34" s="620"/>
      <c r="XD34" s="620"/>
      <c r="XE34" s="620"/>
      <c r="XF34" s="620"/>
      <c r="XG34" s="620"/>
      <c r="XH34" s="620"/>
      <c r="XI34" s="620"/>
      <c r="XJ34" s="620"/>
      <c r="XK34" s="620"/>
      <c r="XL34" s="620"/>
      <c r="XM34" s="620"/>
      <c r="XN34" s="620"/>
      <c r="XO34" s="620"/>
      <c r="XP34" s="620"/>
      <c r="XQ34" s="620"/>
      <c r="XR34" s="620"/>
      <c r="XS34" s="620"/>
      <c r="XT34" s="620"/>
      <c r="XU34" s="620"/>
      <c r="XV34" s="620"/>
      <c r="XW34" s="620"/>
      <c r="XX34" s="620"/>
      <c r="XY34" s="620"/>
      <c r="XZ34" s="620"/>
      <c r="YA34" s="620"/>
      <c r="YB34" s="620"/>
      <c r="YC34" s="620"/>
      <c r="YD34" s="620"/>
      <c r="YE34" s="620"/>
      <c r="YF34" s="620"/>
      <c r="YG34" s="620"/>
      <c r="YH34" s="620"/>
      <c r="YI34" s="620"/>
      <c r="YJ34" s="620"/>
      <c r="YK34" s="620"/>
      <c r="YL34" s="620"/>
      <c r="YM34" s="620"/>
      <c r="YN34" s="620"/>
      <c r="YO34" s="620"/>
      <c r="YP34" s="620"/>
      <c r="YQ34" s="620"/>
      <c r="YR34" s="620"/>
      <c r="YS34" s="620"/>
      <c r="YT34" s="620"/>
      <c r="YU34" s="620"/>
      <c r="YV34" s="620"/>
      <c r="YW34" s="620"/>
      <c r="YX34" s="620"/>
      <c r="YY34" s="620"/>
      <c r="YZ34" s="620"/>
      <c r="ZA34" s="620"/>
      <c r="ZB34" s="620"/>
      <c r="ZC34" s="620"/>
      <c r="ZD34" s="620"/>
      <c r="ZE34" s="620"/>
      <c r="ZF34" s="620"/>
      <c r="ZG34" s="620"/>
      <c r="ZH34" s="620"/>
      <c r="ZI34" s="620"/>
      <c r="ZJ34" s="620"/>
      <c r="ZK34" s="620"/>
      <c r="ZL34" s="620"/>
      <c r="ZM34" s="620"/>
      <c r="ZN34" s="620"/>
      <c r="ZO34" s="620"/>
      <c r="ZP34" s="620"/>
      <c r="ZQ34" s="620"/>
      <c r="ZR34" s="620"/>
      <c r="ZS34" s="620"/>
      <c r="ZT34" s="620"/>
      <c r="ZU34" s="620"/>
      <c r="ZV34" s="620"/>
      <c r="ZW34" s="620"/>
      <c r="ZX34" s="620"/>
      <c r="ZY34" s="620"/>
      <c r="ZZ34" s="620"/>
      <c r="AAA34" s="620"/>
      <c r="AAB34" s="620"/>
      <c r="AAC34" s="620"/>
      <c r="AAD34" s="620"/>
      <c r="AAE34" s="620"/>
      <c r="AAF34" s="620"/>
      <c r="AAG34" s="620"/>
      <c r="AAH34" s="620"/>
      <c r="AAI34" s="620"/>
      <c r="AAJ34" s="620"/>
      <c r="AAK34" s="620"/>
      <c r="AAL34" s="620"/>
      <c r="AAM34" s="620"/>
      <c r="AAN34" s="620"/>
      <c r="AAO34" s="620"/>
      <c r="AAP34" s="620"/>
      <c r="AAQ34" s="620"/>
      <c r="AAR34" s="620"/>
      <c r="AAS34" s="620"/>
      <c r="AAT34" s="620"/>
      <c r="AAU34" s="620"/>
      <c r="AAV34" s="620"/>
      <c r="AAW34" s="620"/>
      <c r="AAX34" s="620"/>
      <c r="AAY34" s="620"/>
      <c r="AAZ34" s="620"/>
      <c r="ABA34" s="620"/>
      <c r="ABB34" s="620"/>
      <c r="ABC34" s="620"/>
      <c r="ABD34" s="620"/>
      <c r="ABE34" s="620"/>
      <c r="ABF34" s="620"/>
      <c r="ABG34" s="620"/>
      <c r="ABH34" s="620"/>
      <c r="ABI34" s="620"/>
      <c r="ABJ34" s="620"/>
      <c r="ABK34" s="620"/>
      <c r="ABL34" s="620"/>
      <c r="ABM34" s="620"/>
      <c r="ABN34" s="620"/>
      <c r="ABO34" s="620"/>
      <c r="ABP34" s="620"/>
      <c r="ABQ34" s="620"/>
      <c r="ABR34" s="620"/>
      <c r="ABS34" s="620"/>
      <c r="ABT34" s="620"/>
      <c r="ABU34" s="620"/>
      <c r="ABV34" s="620"/>
      <c r="ABW34" s="620"/>
      <c r="ABX34" s="620"/>
      <c r="ABY34" s="620"/>
      <c r="ABZ34" s="620"/>
      <c r="ACA34" s="620"/>
      <c r="ACB34" s="620"/>
      <c r="ACC34" s="620"/>
      <c r="ACD34" s="620"/>
      <c r="ACE34" s="620"/>
      <c r="ACF34" s="620"/>
      <c r="ACG34" s="620"/>
      <c r="ACH34" s="620"/>
      <c r="ACI34" s="620"/>
      <c r="ACJ34" s="620"/>
      <c r="ACK34" s="620"/>
      <c r="ACL34" s="620"/>
      <c r="ACM34" s="620"/>
      <c r="ACN34" s="620"/>
      <c r="ACO34" s="620"/>
      <c r="ACP34" s="620"/>
      <c r="ACQ34" s="620"/>
      <c r="ACR34" s="620"/>
      <c r="ACS34" s="620"/>
      <c r="ACT34" s="620"/>
      <c r="ACU34" s="620"/>
      <c r="ACV34" s="620"/>
      <c r="ACW34" s="620"/>
      <c r="ACX34" s="620"/>
      <c r="ACY34" s="620"/>
      <c r="ACZ34" s="620"/>
      <c r="ADA34" s="620"/>
      <c r="ADB34" s="620"/>
      <c r="ADC34" s="620"/>
      <c r="ADD34" s="620"/>
      <c r="ADE34" s="620"/>
      <c r="ADF34" s="620"/>
      <c r="ADG34" s="620"/>
      <c r="ADH34" s="620"/>
      <c r="ADI34" s="620"/>
      <c r="ADJ34" s="620"/>
      <c r="ADK34" s="620"/>
      <c r="ADL34" s="620"/>
      <c r="ADM34" s="620"/>
      <c r="ADN34" s="620"/>
      <c r="ADO34" s="620"/>
      <c r="ADP34" s="620"/>
      <c r="ADQ34" s="620"/>
      <c r="ADR34" s="620"/>
      <c r="ADS34" s="620"/>
      <c r="ADT34" s="620"/>
      <c r="ADU34" s="620"/>
      <c r="ADV34" s="620"/>
      <c r="ADW34" s="620"/>
      <c r="ADX34" s="620"/>
      <c r="ADY34" s="620"/>
      <c r="ADZ34" s="620"/>
      <c r="AEA34" s="620"/>
      <c r="AEB34" s="620"/>
      <c r="AEC34" s="620"/>
      <c r="AED34" s="620"/>
      <c r="AEE34" s="620"/>
      <c r="AEF34" s="620"/>
      <c r="AEG34" s="620"/>
      <c r="AEH34" s="620"/>
      <c r="AEI34" s="620"/>
      <c r="AEJ34" s="620"/>
      <c r="AEK34" s="620"/>
      <c r="AEL34" s="620"/>
      <c r="AEM34" s="620"/>
      <c r="AEN34" s="620"/>
      <c r="AEO34" s="620"/>
      <c r="AEP34" s="620"/>
      <c r="AEQ34" s="620"/>
      <c r="AER34" s="620"/>
      <c r="AES34" s="620"/>
      <c r="AET34" s="620"/>
      <c r="AEU34" s="620"/>
      <c r="AEV34" s="620"/>
      <c r="AEW34" s="620"/>
      <c r="AEX34" s="620"/>
      <c r="AEY34" s="620"/>
      <c r="AEZ34" s="620"/>
      <c r="AFA34" s="620"/>
      <c r="AFB34" s="620"/>
      <c r="AFC34" s="620"/>
      <c r="AFD34" s="620"/>
      <c r="AFE34" s="620"/>
      <c r="AFF34" s="620"/>
      <c r="AFG34" s="620"/>
      <c r="AFH34" s="620"/>
      <c r="AFI34" s="620"/>
      <c r="AFJ34" s="620"/>
      <c r="AFK34" s="620"/>
      <c r="AFL34" s="620"/>
      <c r="AFM34" s="620"/>
      <c r="AFN34" s="620"/>
      <c r="AFO34" s="620"/>
      <c r="AFP34" s="620"/>
      <c r="AFQ34" s="620"/>
      <c r="AFR34" s="620"/>
      <c r="AFS34" s="620"/>
      <c r="AFT34" s="620"/>
      <c r="AFU34" s="620"/>
      <c r="AFV34" s="620"/>
      <c r="AFW34" s="620"/>
      <c r="AFX34" s="620"/>
      <c r="AFY34" s="620"/>
      <c r="AFZ34" s="620"/>
      <c r="AGA34" s="620"/>
      <c r="AGB34" s="620"/>
      <c r="AGC34" s="620"/>
      <c r="AGD34" s="620"/>
      <c r="AGE34" s="620"/>
      <c r="AGF34" s="620"/>
      <c r="AGG34" s="620"/>
      <c r="AGH34" s="620"/>
      <c r="AGI34" s="620"/>
      <c r="AGJ34" s="620"/>
      <c r="AGK34" s="620"/>
      <c r="AGL34" s="620"/>
      <c r="AGM34" s="620"/>
      <c r="AGN34" s="620"/>
      <c r="AGO34" s="620"/>
      <c r="AGP34" s="620"/>
      <c r="AGQ34" s="620"/>
      <c r="AGR34" s="620"/>
      <c r="AGS34" s="620"/>
      <c r="AGT34" s="620"/>
      <c r="AGU34" s="620"/>
      <c r="AGV34" s="620"/>
      <c r="AGW34" s="620"/>
      <c r="AGX34" s="620"/>
      <c r="AGY34" s="620"/>
      <c r="AGZ34" s="620"/>
      <c r="AHA34" s="620"/>
      <c r="AHB34" s="620"/>
      <c r="AHC34" s="620"/>
      <c r="AHD34" s="620"/>
      <c r="AHE34" s="620"/>
      <c r="AHF34" s="620"/>
      <c r="AHG34" s="620"/>
      <c r="AHH34" s="620"/>
      <c r="AHI34" s="620"/>
      <c r="AHJ34" s="620"/>
      <c r="AHK34" s="620"/>
      <c r="AHL34" s="620"/>
      <c r="AHM34" s="620"/>
      <c r="AHN34" s="620"/>
      <c r="AHO34" s="620"/>
      <c r="AHP34" s="620"/>
      <c r="AHQ34" s="620"/>
      <c r="AHR34" s="620"/>
      <c r="AHS34" s="620"/>
      <c r="AHT34" s="620"/>
      <c r="AHU34" s="620"/>
      <c r="AHV34" s="620"/>
      <c r="AHW34" s="620"/>
      <c r="AHX34" s="620"/>
      <c r="AHY34" s="620"/>
      <c r="AHZ34" s="620"/>
      <c r="AIA34" s="620"/>
      <c r="AIB34" s="620"/>
      <c r="AIC34" s="620"/>
      <c r="AID34" s="620"/>
      <c r="AIE34" s="620"/>
      <c r="AIF34" s="620"/>
      <c r="AIG34" s="620"/>
      <c r="AIH34" s="620"/>
      <c r="AII34" s="620"/>
      <c r="AIJ34" s="620"/>
      <c r="AIK34" s="620"/>
      <c r="AIL34" s="620"/>
      <c r="AIM34" s="620"/>
      <c r="AIN34" s="620"/>
      <c r="AIO34" s="620"/>
      <c r="AIP34" s="620"/>
      <c r="AIQ34" s="620"/>
      <c r="AIR34" s="620"/>
      <c r="AIS34" s="620"/>
      <c r="AIT34" s="620"/>
      <c r="AIU34" s="620"/>
      <c r="AIV34" s="620"/>
      <c r="AIW34" s="620"/>
      <c r="AIX34" s="620"/>
      <c r="AIY34" s="620"/>
      <c r="AIZ34" s="620"/>
      <c r="AJA34" s="620"/>
      <c r="AJB34" s="620"/>
      <c r="AJC34" s="620"/>
      <c r="AJD34" s="620"/>
      <c r="AJE34" s="620"/>
      <c r="AJF34" s="620"/>
      <c r="AJG34" s="620"/>
      <c r="AJH34" s="620"/>
      <c r="AJI34" s="620"/>
      <c r="AJJ34" s="620"/>
      <c r="AJK34" s="620"/>
      <c r="AJL34" s="620"/>
      <c r="AJM34" s="620"/>
      <c r="AJN34" s="620"/>
      <c r="AJO34" s="620"/>
      <c r="AJP34" s="620"/>
      <c r="AJQ34" s="620"/>
      <c r="AJR34" s="620"/>
      <c r="AJS34" s="620"/>
      <c r="AJT34" s="620"/>
      <c r="AJU34" s="620"/>
      <c r="AJV34" s="620"/>
      <c r="AJW34" s="620"/>
      <c r="AJX34" s="620"/>
      <c r="AJY34" s="620"/>
      <c r="AJZ34" s="620"/>
      <c r="AKA34" s="620"/>
      <c r="AKB34" s="620"/>
      <c r="AKC34" s="620"/>
      <c r="AKD34" s="620"/>
      <c r="AKE34" s="620"/>
      <c r="AKF34" s="620"/>
      <c r="AKG34" s="620"/>
      <c r="AKH34" s="620"/>
      <c r="AKI34" s="620"/>
      <c r="AKJ34" s="620"/>
      <c r="AKK34" s="620"/>
      <c r="AKL34" s="620"/>
      <c r="AKM34" s="620"/>
      <c r="AKN34" s="620"/>
      <c r="AKO34" s="620"/>
      <c r="AKP34" s="620"/>
      <c r="AKQ34" s="620"/>
      <c r="AKR34" s="620"/>
      <c r="AKS34" s="620"/>
      <c r="AKT34" s="620"/>
      <c r="AKU34" s="620"/>
      <c r="AKV34" s="620"/>
      <c r="AKW34" s="620"/>
      <c r="AKX34" s="620"/>
      <c r="AKY34" s="620"/>
      <c r="AKZ34" s="620"/>
      <c r="ALA34" s="620"/>
      <c r="ALB34" s="620"/>
      <c r="ALC34" s="620"/>
      <c r="ALD34" s="620"/>
      <c r="ALE34" s="620"/>
      <c r="ALF34" s="620"/>
      <c r="ALG34" s="620"/>
      <c r="ALH34" s="620"/>
      <c r="ALI34" s="620"/>
      <c r="ALJ34" s="620"/>
      <c r="ALK34" s="620"/>
      <c r="ALL34" s="620"/>
      <c r="ALM34" s="620"/>
      <c r="ALN34" s="620"/>
      <c r="ALO34" s="620"/>
      <c r="ALP34" s="620"/>
      <c r="ALQ34" s="620"/>
      <c r="ALR34" s="620"/>
      <c r="ALS34" s="620"/>
      <c r="ALT34" s="620"/>
      <c r="ALU34" s="620"/>
      <c r="ALV34" s="620"/>
      <c r="ALW34" s="620"/>
      <c r="ALX34" s="620"/>
      <c r="ALY34" s="620"/>
      <c r="ALZ34" s="620"/>
      <c r="AMA34" s="620"/>
      <c r="AMB34" s="620"/>
      <c r="AMC34" s="620"/>
      <c r="AMD34" s="620"/>
      <c r="AME34" s="620"/>
      <c r="AMF34" s="620"/>
      <c r="AMG34" s="620"/>
      <c r="AMH34" s="620"/>
      <c r="AMI34" s="620"/>
      <c r="AMJ34" s="620"/>
      <c r="AMK34" s="620"/>
      <c r="AML34" s="620"/>
      <c r="AMM34" s="620"/>
      <c r="AMN34" s="620"/>
      <c r="AMO34" s="620"/>
      <c r="AMP34" s="620"/>
      <c r="AMQ34" s="620"/>
      <c r="AMR34" s="620"/>
      <c r="AMS34" s="620"/>
      <c r="AMT34" s="620"/>
      <c r="AMU34" s="620"/>
      <c r="AMV34" s="620"/>
      <c r="AMW34" s="620"/>
      <c r="AMX34" s="620"/>
      <c r="AMY34" s="620"/>
      <c r="AMZ34" s="620"/>
      <c r="ANA34" s="620"/>
      <c r="ANB34" s="620"/>
      <c r="ANC34" s="620"/>
      <c r="AND34" s="620"/>
      <c r="ANE34" s="620"/>
      <c r="ANF34" s="620"/>
      <c r="ANG34" s="620"/>
      <c r="ANH34" s="620"/>
      <c r="ANI34" s="620"/>
      <c r="ANJ34" s="620"/>
      <c r="ANK34" s="620"/>
      <c r="ANL34" s="620"/>
      <c r="ANM34" s="620"/>
      <c r="ANN34" s="620"/>
      <c r="ANO34" s="620"/>
      <c r="ANP34" s="620"/>
      <c r="ANQ34" s="620"/>
      <c r="ANR34" s="620"/>
      <c r="ANS34" s="620"/>
      <c r="ANT34" s="620"/>
      <c r="ANU34" s="620"/>
      <c r="ANV34" s="620"/>
      <c r="ANW34" s="620"/>
      <c r="ANX34" s="620"/>
      <c r="ANY34" s="620"/>
      <c r="ANZ34" s="620"/>
      <c r="AOA34" s="620"/>
      <c r="AOB34" s="620"/>
      <c r="AOC34" s="620"/>
      <c r="AOD34" s="620"/>
      <c r="AOE34" s="620"/>
      <c r="AOF34" s="620"/>
      <c r="AOG34" s="620"/>
      <c r="AOH34" s="620"/>
      <c r="AOI34" s="620"/>
      <c r="AOJ34" s="620"/>
      <c r="AOK34" s="620"/>
      <c r="AOL34" s="620"/>
      <c r="AOM34" s="620"/>
      <c r="AON34" s="620"/>
      <c r="AOO34" s="620"/>
      <c r="AOP34" s="620"/>
      <c r="AOQ34" s="620"/>
      <c r="AOR34" s="620"/>
      <c r="AOS34" s="620"/>
      <c r="AOT34" s="620"/>
      <c r="AOU34" s="620"/>
      <c r="AOV34" s="620"/>
      <c r="AOW34" s="620"/>
      <c r="AOX34" s="620"/>
      <c r="AOY34" s="620"/>
      <c r="AOZ34" s="620"/>
      <c r="APA34" s="620"/>
      <c r="APB34" s="620"/>
      <c r="APC34" s="620"/>
      <c r="APD34" s="620"/>
      <c r="APE34" s="620"/>
      <c r="APF34" s="620"/>
      <c r="APG34" s="620"/>
      <c r="APH34" s="620"/>
      <c r="API34" s="620"/>
      <c r="APJ34" s="620"/>
      <c r="APK34" s="620"/>
      <c r="APL34" s="620"/>
      <c r="APM34" s="620"/>
      <c r="APN34" s="620"/>
      <c r="APO34" s="620"/>
      <c r="APP34" s="620"/>
      <c r="APQ34" s="620"/>
      <c r="APR34" s="620"/>
      <c r="APS34" s="620"/>
      <c r="APT34" s="620"/>
      <c r="APU34" s="620"/>
      <c r="APV34" s="620"/>
      <c r="APW34" s="620"/>
      <c r="APX34" s="620"/>
      <c r="APY34" s="620"/>
      <c r="APZ34" s="620"/>
      <c r="AQA34" s="620"/>
      <c r="AQB34" s="620"/>
      <c r="AQC34" s="620"/>
      <c r="AQD34" s="620"/>
      <c r="AQE34" s="620"/>
      <c r="AQF34" s="620"/>
      <c r="AQG34" s="620"/>
      <c r="AQH34" s="620"/>
      <c r="AQI34" s="620"/>
      <c r="AQJ34" s="620"/>
      <c r="AQK34" s="620"/>
      <c r="AQL34" s="620"/>
      <c r="AQM34" s="620"/>
      <c r="AQN34" s="620"/>
      <c r="AQO34" s="620"/>
      <c r="AQP34" s="620"/>
      <c r="AQQ34" s="620"/>
      <c r="AQR34" s="620"/>
      <c r="AQS34" s="620"/>
      <c r="AQT34" s="620"/>
      <c r="AQU34" s="620"/>
      <c r="AQV34" s="620"/>
      <c r="AQW34" s="620"/>
      <c r="AQX34" s="620"/>
      <c r="AQY34" s="620"/>
      <c r="AQZ34" s="620"/>
      <c r="ARA34" s="620"/>
      <c r="ARB34" s="620"/>
      <c r="ARC34" s="620"/>
      <c r="ARD34" s="620"/>
      <c r="ARE34" s="620"/>
      <c r="ARF34" s="620"/>
      <c r="ARG34" s="620"/>
      <c r="ARH34" s="620"/>
      <c r="ARI34" s="620"/>
      <c r="ARJ34" s="620"/>
      <c r="ARK34" s="620"/>
      <c r="ARL34" s="620"/>
      <c r="ARM34" s="620"/>
      <c r="ARN34" s="620"/>
      <c r="ARO34" s="620"/>
      <c r="ARP34" s="620"/>
      <c r="ARQ34" s="620"/>
      <c r="ARR34" s="620"/>
      <c r="ARS34" s="620"/>
      <c r="ART34" s="620"/>
      <c r="ARU34" s="620"/>
      <c r="ARV34" s="620"/>
      <c r="ARW34" s="620"/>
      <c r="ARX34" s="620"/>
      <c r="ARY34" s="620"/>
      <c r="ARZ34" s="620"/>
      <c r="ASA34" s="620"/>
      <c r="ASB34" s="620"/>
      <c r="ASC34" s="620"/>
      <c r="ASD34" s="620"/>
      <c r="ASE34" s="620"/>
      <c r="ASF34" s="620"/>
      <c r="ASG34" s="620"/>
      <c r="ASH34" s="620"/>
      <c r="ASI34" s="620"/>
      <c r="ASJ34" s="620"/>
      <c r="ASK34" s="620"/>
      <c r="ASL34" s="620"/>
      <c r="ASM34" s="620"/>
      <c r="ASN34" s="620"/>
      <c r="ASO34" s="620"/>
      <c r="ASP34" s="620"/>
      <c r="ASQ34" s="620"/>
      <c r="ASR34" s="620"/>
      <c r="ASS34" s="620"/>
      <c r="AST34" s="620"/>
      <c r="ASU34" s="620"/>
      <c r="ASV34" s="620"/>
      <c r="ASW34" s="620"/>
      <c r="ASX34" s="620"/>
      <c r="ASY34" s="620"/>
      <c r="ASZ34" s="620"/>
      <c r="ATA34" s="620"/>
      <c r="ATB34" s="620"/>
      <c r="ATC34" s="620"/>
      <c r="ATD34" s="620"/>
      <c r="ATE34" s="620"/>
      <c r="ATF34" s="620"/>
      <c r="ATG34" s="620"/>
      <c r="ATH34" s="620"/>
      <c r="ATI34" s="620"/>
      <c r="ATJ34" s="620"/>
      <c r="ATK34" s="620"/>
      <c r="ATL34" s="620"/>
      <c r="ATM34" s="620"/>
      <c r="ATN34" s="620"/>
      <c r="ATO34" s="620"/>
      <c r="ATP34" s="620"/>
      <c r="ATQ34" s="620"/>
      <c r="ATR34" s="620"/>
      <c r="ATS34" s="620"/>
      <c r="ATT34" s="620"/>
      <c r="ATU34" s="620"/>
      <c r="ATV34" s="620"/>
      <c r="ATW34" s="620"/>
      <c r="ATX34" s="620"/>
      <c r="ATY34" s="620"/>
      <c r="ATZ34" s="620"/>
      <c r="AUA34" s="620"/>
      <c r="AUB34" s="620"/>
      <c r="AUC34" s="620"/>
      <c r="AUD34" s="620"/>
      <c r="AUE34" s="620"/>
      <c r="AUF34" s="620"/>
      <c r="AUG34" s="620"/>
      <c r="AUH34" s="620"/>
      <c r="AUI34" s="620"/>
      <c r="AUJ34" s="620"/>
      <c r="AUK34" s="620"/>
      <c r="AUL34" s="620"/>
      <c r="AUM34" s="620"/>
      <c r="AUN34" s="620"/>
      <c r="AUO34" s="620"/>
      <c r="AUP34" s="620"/>
      <c r="AUQ34" s="620"/>
      <c r="AUR34" s="620"/>
      <c r="AUS34" s="620"/>
      <c r="AUT34" s="620"/>
      <c r="AUU34" s="620"/>
      <c r="AUV34" s="620"/>
      <c r="AUW34" s="620"/>
      <c r="AUX34" s="620"/>
      <c r="AUY34" s="620"/>
      <c r="AUZ34" s="620"/>
      <c r="AVA34" s="620"/>
      <c r="AVB34" s="620"/>
      <c r="AVC34" s="620"/>
      <c r="AVD34" s="620"/>
      <c r="AVE34" s="620"/>
      <c r="AVF34" s="620"/>
      <c r="AVG34" s="620"/>
      <c r="AVH34" s="620"/>
      <c r="AVI34" s="620"/>
      <c r="AVJ34" s="620"/>
      <c r="AVK34" s="620"/>
      <c r="AVL34" s="620"/>
      <c r="AVM34" s="620"/>
      <c r="AVN34" s="620"/>
      <c r="AVO34" s="620"/>
      <c r="AVP34" s="620"/>
      <c r="AVQ34" s="620"/>
      <c r="AVR34" s="620"/>
      <c r="AVS34" s="620"/>
      <c r="AVT34" s="620"/>
      <c r="AVU34" s="620"/>
      <c r="AVV34" s="620"/>
      <c r="AVW34" s="620"/>
      <c r="AVX34" s="620"/>
      <c r="AVY34" s="620"/>
      <c r="AVZ34" s="620"/>
      <c r="AWA34" s="620"/>
      <c r="AWB34" s="620"/>
      <c r="AWC34" s="620"/>
      <c r="AWD34" s="620"/>
      <c r="AWE34" s="620"/>
      <c r="AWF34" s="620"/>
      <c r="AWG34" s="620"/>
      <c r="AWH34" s="620"/>
      <c r="AWI34" s="620"/>
      <c r="AWJ34" s="620"/>
      <c r="AWK34" s="620"/>
      <c r="AWL34" s="620"/>
      <c r="AWM34" s="620"/>
      <c r="AWN34" s="620"/>
      <c r="AWO34" s="620"/>
      <c r="AWP34" s="620"/>
      <c r="AWQ34" s="620"/>
      <c r="AWR34" s="620"/>
      <c r="AWS34" s="620"/>
      <c r="AWT34" s="620"/>
      <c r="AWU34" s="620"/>
      <c r="AWV34" s="620"/>
      <c r="AWW34" s="620"/>
      <c r="AWX34" s="620"/>
      <c r="AWY34" s="620"/>
      <c r="AWZ34" s="620"/>
      <c r="AXA34" s="620"/>
      <c r="AXB34" s="620"/>
      <c r="AXC34" s="620"/>
      <c r="AXD34" s="620"/>
      <c r="AXE34" s="620"/>
      <c r="AXF34" s="620"/>
      <c r="AXG34" s="620"/>
      <c r="AXH34" s="620"/>
      <c r="AXI34" s="620"/>
      <c r="AXJ34" s="620"/>
      <c r="AXK34" s="620"/>
      <c r="AXL34" s="620"/>
      <c r="AXM34" s="620"/>
      <c r="AXN34" s="620"/>
      <c r="AXO34" s="620"/>
      <c r="AXP34" s="620"/>
      <c r="AXQ34" s="620"/>
      <c r="AXR34" s="620"/>
      <c r="AXS34" s="620"/>
      <c r="AXT34" s="620"/>
      <c r="AXU34" s="620"/>
      <c r="AXV34" s="620"/>
      <c r="AXW34" s="620"/>
      <c r="AXX34" s="620"/>
      <c r="AXY34" s="620"/>
      <c r="AXZ34" s="620"/>
      <c r="AYA34" s="620"/>
      <c r="AYB34" s="620"/>
      <c r="AYC34" s="620"/>
      <c r="AYD34" s="620"/>
      <c r="AYE34" s="620"/>
      <c r="AYF34" s="620"/>
      <c r="AYG34" s="620"/>
      <c r="AYH34" s="620"/>
      <c r="AYI34" s="620"/>
      <c r="AYJ34" s="620"/>
      <c r="AYK34" s="620"/>
      <c r="AYL34" s="620"/>
      <c r="AYM34" s="620"/>
      <c r="AYN34" s="620"/>
      <c r="AYO34" s="620"/>
      <c r="AYP34" s="620"/>
      <c r="AYQ34" s="620"/>
      <c r="AYR34" s="620"/>
      <c r="AYS34" s="620"/>
      <c r="AYT34" s="620"/>
      <c r="AYU34" s="620"/>
      <c r="AYV34" s="620"/>
      <c r="AYW34" s="620"/>
      <c r="AYX34" s="620"/>
      <c r="AYY34" s="620"/>
      <c r="AYZ34" s="620"/>
      <c r="AZA34" s="620"/>
      <c r="AZB34" s="620"/>
      <c r="AZC34" s="620"/>
      <c r="AZD34" s="620"/>
      <c r="AZE34" s="620"/>
      <c r="AZF34" s="620"/>
      <c r="AZG34" s="620"/>
      <c r="AZH34" s="620"/>
      <c r="AZI34" s="620"/>
      <c r="AZJ34" s="620"/>
      <c r="AZK34" s="620"/>
      <c r="AZL34" s="620"/>
      <c r="AZM34" s="620"/>
      <c r="AZN34" s="620"/>
      <c r="AZO34" s="620"/>
      <c r="AZP34" s="620"/>
      <c r="AZQ34" s="620"/>
      <c r="AZR34" s="620"/>
      <c r="AZS34" s="620"/>
      <c r="AZT34" s="620"/>
      <c r="AZU34" s="620"/>
      <c r="AZV34" s="620"/>
      <c r="AZW34" s="620"/>
      <c r="AZX34" s="620"/>
      <c r="AZY34" s="620"/>
      <c r="AZZ34" s="620"/>
      <c r="BAA34" s="620"/>
      <c r="BAB34" s="620"/>
      <c r="BAC34" s="620"/>
      <c r="BAD34" s="620"/>
      <c r="BAE34" s="620"/>
      <c r="BAF34" s="620"/>
      <c r="BAG34" s="620"/>
      <c r="BAH34" s="620"/>
      <c r="BAI34" s="620"/>
      <c r="BAJ34" s="620"/>
      <c r="BAK34" s="620"/>
      <c r="BAL34" s="620"/>
      <c r="BAM34" s="620"/>
      <c r="BAN34" s="620"/>
      <c r="BAO34" s="620"/>
      <c r="BAP34" s="620"/>
      <c r="BAQ34" s="620"/>
      <c r="BAR34" s="620"/>
      <c r="BAS34" s="620"/>
      <c r="BAT34" s="620"/>
      <c r="BAU34" s="620"/>
      <c r="BAV34" s="620"/>
      <c r="BAW34" s="620"/>
      <c r="BAX34" s="620"/>
      <c r="BAY34" s="620"/>
      <c r="BAZ34" s="620"/>
      <c r="BBA34" s="620"/>
      <c r="BBB34" s="620"/>
      <c r="BBC34" s="620"/>
      <c r="BBD34" s="620"/>
      <c r="BBE34" s="620"/>
      <c r="BBF34" s="620"/>
      <c r="BBG34" s="620"/>
      <c r="BBH34" s="620"/>
      <c r="BBI34" s="620"/>
      <c r="BBJ34" s="620"/>
      <c r="BBK34" s="620"/>
      <c r="BBL34" s="620"/>
      <c r="BBM34" s="620"/>
      <c r="BBN34" s="620"/>
      <c r="BBO34" s="620"/>
      <c r="BBP34" s="620"/>
      <c r="BBQ34" s="620"/>
      <c r="BBR34" s="620"/>
      <c r="BBS34" s="620"/>
      <c r="BBT34" s="620"/>
      <c r="BBU34" s="620"/>
      <c r="BBV34" s="620"/>
      <c r="BBW34" s="620"/>
      <c r="BBX34" s="620"/>
      <c r="BBY34" s="620"/>
      <c r="BBZ34" s="620"/>
      <c r="BCA34" s="620"/>
      <c r="BCB34" s="620"/>
      <c r="BCC34" s="620"/>
      <c r="BCD34" s="620"/>
      <c r="BCE34" s="620"/>
      <c r="BCF34" s="620"/>
      <c r="BCG34" s="620"/>
      <c r="BCH34" s="620"/>
      <c r="BCI34" s="620"/>
      <c r="BCJ34" s="620"/>
      <c r="BCK34" s="620"/>
      <c r="BCL34" s="620"/>
      <c r="BCM34" s="620"/>
      <c r="BCN34" s="620"/>
      <c r="BCO34" s="620"/>
      <c r="BCP34" s="620"/>
      <c r="BCQ34" s="620"/>
      <c r="BCR34" s="620"/>
      <c r="BCS34" s="620"/>
      <c r="BCT34" s="620"/>
      <c r="BCU34" s="620"/>
      <c r="BCV34" s="620"/>
      <c r="BCW34" s="620"/>
      <c r="BCX34" s="620"/>
      <c r="BCY34" s="620"/>
      <c r="BCZ34" s="620"/>
      <c r="BDA34" s="620"/>
      <c r="BDB34" s="620"/>
      <c r="BDC34" s="620"/>
      <c r="BDD34" s="620"/>
      <c r="BDE34" s="620"/>
      <c r="BDF34" s="620"/>
      <c r="BDG34" s="620"/>
      <c r="BDH34" s="620"/>
      <c r="BDI34" s="620"/>
      <c r="BDJ34" s="620"/>
      <c r="BDK34" s="620"/>
      <c r="BDL34" s="620"/>
      <c r="BDM34" s="620"/>
      <c r="BDN34" s="620"/>
      <c r="BDO34" s="620"/>
      <c r="BDP34" s="620"/>
      <c r="BDQ34" s="620"/>
      <c r="BDR34" s="620"/>
      <c r="BDS34" s="620"/>
      <c r="BDT34" s="620"/>
      <c r="BDU34" s="620"/>
      <c r="BDV34" s="620"/>
      <c r="BDW34" s="620"/>
      <c r="BDX34" s="620"/>
      <c r="BDY34" s="620"/>
      <c r="BDZ34" s="620"/>
      <c r="BEA34" s="620"/>
      <c r="BEB34" s="620"/>
      <c r="BEC34" s="620"/>
      <c r="BED34" s="620"/>
      <c r="BEE34" s="620"/>
      <c r="BEF34" s="620"/>
      <c r="BEG34" s="620"/>
      <c r="BEH34" s="620"/>
      <c r="BEI34" s="620"/>
      <c r="BEJ34" s="620"/>
      <c r="BEK34" s="620"/>
      <c r="BEL34" s="620"/>
      <c r="BEM34" s="620"/>
      <c r="BEN34" s="620"/>
      <c r="BEO34" s="620"/>
      <c r="BEP34" s="620"/>
      <c r="BEQ34" s="620"/>
      <c r="BER34" s="620"/>
      <c r="BES34" s="620"/>
      <c r="BET34" s="620"/>
      <c r="BEU34" s="620"/>
      <c r="BEV34" s="620"/>
      <c r="BEW34" s="620"/>
      <c r="BEX34" s="620"/>
      <c r="BEY34" s="620"/>
      <c r="BEZ34" s="620"/>
      <c r="BFA34" s="620"/>
      <c r="BFB34" s="620"/>
      <c r="BFC34" s="620"/>
      <c r="BFD34" s="620"/>
      <c r="BFE34" s="620"/>
      <c r="BFF34" s="620"/>
      <c r="BFG34" s="620"/>
      <c r="BFH34" s="620"/>
      <c r="BFI34" s="620"/>
      <c r="BFJ34" s="620"/>
      <c r="BFK34" s="620"/>
      <c r="BFL34" s="620"/>
      <c r="BFM34" s="620"/>
      <c r="BFN34" s="620"/>
      <c r="BFO34" s="620"/>
      <c r="BFP34" s="620"/>
      <c r="BFQ34" s="620"/>
      <c r="BFR34" s="620"/>
      <c r="BFS34" s="620"/>
      <c r="BFT34" s="620"/>
      <c r="BFU34" s="620"/>
      <c r="BFV34" s="620"/>
      <c r="BFW34" s="620"/>
      <c r="BFX34" s="620"/>
      <c r="BFY34" s="620"/>
      <c r="BFZ34" s="620"/>
      <c r="BGA34" s="620"/>
      <c r="BGB34" s="620"/>
      <c r="BGC34" s="620"/>
      <c r="BGD34" s="620"/>
      <c r="BGE34" s="620"/>
      <c r="BGF34" s="620"/>
      <c r="BGG34" s="620"/>
      <c r="BGH34" s="620"/>
      <c r="BGI34" s="620"/>
      <c r="BGJ34" s="620"/>
      <c r="BGK34" s="620"/>
      <c r="BGL34" s="620"/>
      <c r="BGM34" s="620"/>
      <c r="BGN34" s="620"/>
      <c r="BGO34" s="620"/>
      <c r="BGP34" s="620"/>
      <c r="BGQ34" s="620"/>
      <c r="BGR34" s="620"/>
      <c r="BGS34" s="620"/>
      <c r="BGT34" s="620"/>
      <c r="BGU34" s="620"/>
      <c r="BGV34" s="620"/>
      <c r="BGW34" s="620"/>
      <c r="BGX34" s="620"/>
      <c r="BGY34" s="620"/>
      <c r="BGZ34" s="620"/>
      <c r="BHA34" s="620"/>
      <c r="BHB34" s="620"/>
      <c r="BHC34" s="620"/>
      <c r="BHD34" s="620"/>
      <c r="BHE34" s="620"/>
      <c r="BHF34" s="620"/>
      <c r="BHG34" s="620"/>
      <c r="BHH34" s="620"/>
      <c r="BHI34" s="620"/>
      <c r="BHJ34" s="620"/>
      <c r="BHK34" s="620"/>
      <c r="BHL34" s="620"/>
      <c r="BHM34" s="620"/>
      <c r="BHN34" s="620"/>
      <c r="BHO34" s="620"/>
      <c r="BHP34" s="620"/>
      <c r="BHQ34" s="620"/>
      <c r="BHR34" s="620"/>
      <c r="BHS34" s="620"/>
      <c r="BHT34" s="620"/>
      <c r="BHU34" s="620"/>
      <c r="BHV34" s="620"/>
      <c r="BHW34" s="620"/>
      <c r="BHX34" s="620"/>
      <c r="BHY34" s="620"/>
      <c r="BHZ34" s="620"/>
      <c r="BIA34" s="620"/>
      <c r="BIB34" s="620"/>
      <c r="BIC34" s="620"/>
      <c r="BID34" s="620"/>
      <c r="BIE34" s="620"/>
      <c r="BIF34" s="620"/>
      <c r="BIG34" s="620"/>
      <c r="BIH34" s="620"/>
      <c r="BII34" s="620"/>
      <c r="BIJ34" s="620"/>
      <c r="BIK34" s="620"/>
      <c r="BIL34" s="620"/>
      <c r="BIM34" s="620"/>
      <c r="BIN34" s="620"/>
      <c r="BIO34" s="620"/>
      <c r="BIP34" s="620"/>
      <c r="BIQ34" s="620"/>
      <c r="BIR34" s="620"/>
      <c r="BIS34" s="620"/>
      <c r="BIT34" s="620"/>
      <c r="BIU34" s="620"/>
      <c r="BIV34" s="620"/>
      <c r="BIW34" s="620"/>
      <c r="BIX34" s="620"/>
      <c r="BIY34" s="620"/>
      <c r="BIZ34" s="620"/>
      <c r="BJA34" s="620"/>
      <c r="BJB34" s="620"/>
      <c r="BJC34" s="620"/>
      <c r="BJD34" s="620"/>
      <c r="BJE34" s="620"/>
      <c r="BJF34" s="620"/>
      <c r="BJG34" s="620"/>
      <c r="BJH34" s="620"/>
      <c r="BJI34" s="620"/>
      <c r="BJJ34" s="620"/>
      <c r="BJK34" s="620"/>
      <c r="BJL34" s="620"/>
      <c r="BJM34" s="620"/>
      <c r="BJN34" s="620"/>
      <c r="BJO34" s="620"/>
      <c r="BJP34" s="620"/>
      <c r="BJQ34" s="620"/>
      <c r="BJR34" s="620"/>
      <c r="BJS34" s="620"/>
      <c r="BJT34" s="620"/>
      <c r="BJU34" s="620"/>
      <c r="BJV34" s="620"/>
      <c r="BJW34" s="620"/>
      <c r="BJX34" s="620"/>
      <c r="BJY34" s="620"/>
      <c r="BJZ34" s="620"/>
      <c r="BKA34" s="620"/>
      <c r="BKB34" s="620"/>
      <c r="BKC34" s="620"/>
      <c r="BKD34" s="620"/>
      <c r="BKE34" s="620"/>
      <c r="BKF34" s="620"/>
      <c r="BKG34" s="620"/>
      <c r="BKH34" s="620"/>
      <c r="BKI34" s="620"/>
      <c r="BKJ34" s="620"/>
      <c r="BKK34" s="620"/>
      <c r="BKL34" s="620"/>
      <c r="BKM34" s="620"/>
      <c r="BKN34" s="620"/>
      <c r="BKO34" s="620"/>
      <c r="BKP34" s="620"/>
      <c r="BKQ34" s="620"/>
      <c r="BKR34" s="620"/>
      <c r="BKS34" s="620"/>
      <c r="BKT34" s="620"/>
      <c r="BKU34" s="620"/>
      <c r="BKV34" s="620"/>
      <c r="BKW34" s="620"/>
      <c r="BKX34" s="620"/>
      <c r="BKY34" s="620"/>
      <c r="BKZ34" s="620"/>
      <c r="BLA34" s="620"/>
      <c r="BLB34" s="620"/>
      <c r="BLC34" s="620"/>
      <c r="BLD34" s="620"/>
      <c r="BLE34" s="620"/>
      <c r="BLF34" s="620"/>
      <c r="BLG34" s="620"/>
      <c r="BLH34" s="620"/>
      <c r="BLI34" s="620"/>
      <c r="BLJ34" s="620"/>
      <c r="BLK34" s="620"/>
      <c r="BLL34" s="620"/>
      <c r="BLM34" s="620"/>
      <c r="BLN34" s="620"/>
      <c r="BLO34" s="620"/>
      <c r="BLP34" s="620"/>
      <c r="BLQ34" s="620"/>
      <c r="BLR34" s="620"/>
      <c r="BLS34" s="620"/>
      <c r="BLT34" s="620"/>
      <c r="BLU34" s="620"/>
      <c r="BLV34" s="620"/>
      <c r="BLW34" s="620"/>
      <c r="BLX34" s="620"/>
      <c r="BLY34" s="620"/>
      <c r="BLZ34" s="620"/>
      <c r="BMA34" s="620"/>
      <c r="BMB34" s="620"/>
      <c r="BMC34" s="620"/>
      <c r="BMD34" s="620"/>
      <c r="BME34" s="620"/>
      <c r="BMF34" s="620"/>
      <c r="BMG34" s="620"/>
      <c r="BMH34" s="620"/>
      <c r="BMI34" s="620"/>
      <c r="BMJ34" s="620"/>
      <c r="BMK34" s="620"/>
      <c r="BML34" s="620"/>
      <c r="BMM34" s="620"/>
      <c r="BMN34" s="620"/>
      <c r="BMO34" s="620"/>
      <c r="BMP34" s="620"/>
      <c r="BMQ34" s="620"/>
      <c r="BMR34" s="620"/>
      <c r="BMS34" s="620"/>
      <c r="BMT34" s="620"/>
      <c r="BMU34" s="620"/>
      <c r="BMV34" s="620"/>
      <c r="BMW34" s="620"/>
      <c r="BMX34" s="620"/>
      <c r="BMY34" s="620"/>
      <c r="BMZ34" s="620"/>
      <c r="BNA34" s="620"/>
      <c r="BNB34" s="620"/>
      <c r="BNC34" s="620"/>
      <c r="BND34" s="620"/>
      <c r="BNE34" s="620"/>
      <c r="BNF34" s="620"/>
      <c r="BNG34" s="620"/>
      <c r="BNH34" s="620"/>
      <c r="BNI34" s="620"/>
      <c r="BNJ34" s="620"/>
      <c r="BNK34" s="620"/>
      <c r="BNL34" s="620"/>
      <c r="BNM34" s="620"/>
      <c r="BNN34" s="620"/>
      <c r="BNO34" s="620"/>
      <c r="BNP34" s="620"/>
      <c r="BNQ34" s="620"/>
      <c r="BNR34" s="620"/>
      <c r="BNS34" s="620"/>
      <c r="BNT34" s="620"/>
      <c r="BNU34" s="620"/>
      <c r="BNV34" s="620"/>
      <c r="BNW34" s="620"/>
      <c r="BNX34" s="620"/>
      <c r="BNY34" s="620"/>
      <c r="BNZ34" s="620"/>
      <c r="BOA34" s="620"/>
      <c r="BOB34" s="620"/>
      <c r="BOC34" s="620"/>
      <c r="BOD34" s="620"/>
      <c r="BOE34" s="620"/>
      <c r="BOF34" s="620"/>
      <c r="BOG34" s="620"/>
      <c r="BOH34" s="620"/>
      <c r="BOI34" s="620"/>
      <c r="BOJ34" s="620"/>
      <c r="BOK34" s="620"/>
      <c r="BOL34" s="620"/>
      <c r="BOM34" s="620"/>
      <c r="BON34" s="620"/>
      <c r="BOO34" s="620"/>
      <c r="BOP34" s="620"/>
      <c r="BOQ34" s="620"/>
      <c r="BOR34" s="620"/>
      <c r="BOS34" s="620"/>
      <c r="BOT34" s="620"/>
      <c r="BOU34" s="620"/>
      <c r="BOV34" s="620"/>
      <c r="BOW34" s="620"/>
      <c r="BOX34" s="620"/>
      <c r="BOY34" s="620"/>
      <c r="BOZ34" s="620"/>
      <c r="BPA34" s="620"/>
      <c r="BPB34" s="620"/>
      <c r="BPC34" s="620"/>
      <c r="BPD34" s="620"/>
      <c r="BPE34" s="620"/>
      <c r="BPF34" s="620"/>
      <c r="BPG34" s="620"/>
      <c r="BPH34" s="620"/>
      <c r="BPI34" s="620"/>
      <c r="BPJ34" s="620"/>
      <c r="BPK34" s="620"/>
      <c r="BPL34" s="620"/>
      <c r="BPM34" s="620"/>
      <c r="BPN34" s="620"/>
      <c r="BPO34" s="620"/>
      <c r="BPP34" s="620"/>
      <c r="BPQ34" s="620"/>
      <c r="BPR34" s="620"/>
      <c r="BPS34" s="620"/>
      <c r="BPT34" s="620"/>
      <c r="BPU34" s="620"/>
      <c r="BPV34" s="620"/>
      <c r="BPW34" s="620"/>
      <c r="BPX34" s="620"/>
      <c r="BPY34" s="620"/>
      <c r="BPZ34" s="620"/>
      <c r="BQA34" s="620"/>
      <c r="BQB34" s="620"/>
      <c r="BQC34" s="620"/>
      <c r="BQD34" s="620"/>
      <c r="BQE34" s="620"/>
      <c r="BQF34" s="620"/>
      <c r="BQG34" s="620"/>
      <c r="BQH34" s="620"/>
      <c r="BQI34" s="620"/>
      <c r="BQJ34" s="620"/>
      <c r="BQK34" s="620"/>
      <c r="BQL34" s="620"/>
      <c r="BQM34" s="620"/>
      <c r="BQN34" s="620"/>
      <c r="BQO34" s="620"/>
      <c r="BQP34" s="620"/>
      <c r="BQQ34" s="620"/>
      <c r="BQR34" s="620"/>
      <c r="BQS34" s="620"/>
      <c r="BQT34" s="620"/>
      <c r="BQU34" s="620"/>
      <c r="BQV34" s="620"/>
      <c r="BQW34" s="620"/>
      <c r="BQX34" s="620"/>
      <c r="BQY34" s="620"/>
      <c r="BQZ34" s="620"/>
      <c r="BRA34" s="620"/>
      <c r="BRB34" s="620"/>
      <c r="BRC34" s="620"/>
      <c r="BRD34" s="620"/>
      <c r="BRE34" s="620"/>
      <c r="BRF34" s="620"/>
      <c r="BRG34" s="620"/>
      <c r="BRH34" s="620"/>
      <c r="BRI34" s="620"/>
      <c r="BRJ34" s="620"/>
      <c r="BRK34" s="620"/>
      <c r="BRL34" s="620"/>
      <c r="BRM34" s="620"/>
      <c r="BRN34" s="620"/>
      <c r="BRO34" s="620"/>
      <c r="BRP34" s="620"/>
      <c r="BRQ34" s="620"/>
      <c r="BRR34" s="620"/>
      <c r="BRS34" s="620"/>
      <c r="BRT34" s="620"/>
      <c r="BRU34" s="620"/>
      <c r="BRV34" s="620"/>
      <c r="BRW34" s="620"/>
      <c r="BRX34" s="620"/>
      <c r="BRY34" s="620"/>
      <c r="BRZ34" s="620"/>
      <c r="BSA34" s="620"/>
      <c r="BSB34" s="620"/>
      <c r="BSC34" s="620"/>
      <c r="BSD34" s="620"/>
      <c r="BSE34" s="620"/>
      <c r="BSF34" s="620"/>
      <c r="BSG34" s="620"/>
      <c r="BSH34" s="620"/>
      <c r="BSI34" s="620"/>
      <c r="BSJ34" s="620"/>
      <c r="BSK34" s="620"/>
      <c r="BSL34" s="620"/>
      <c r="BSM34" s="620"/>
      <c r="BSN34" s="620"/>
      <c r="BSO34" s="620"/>
      <c r="BSP34" s="620"/>
      <c r="BSQ34" s="620"/>
      <c r="BSR34" s="620"/>
      <c r="BSS34" s="620"/>
      <c r="BST34" s="620"/>
      <c r="BSU34" s="620"/>
      <c r="BSV34" s="620"/>
      <c r="BSW34" s="620"/>
      <c r="BSX34" s="620"/>
      <c r="BSY34" s="620"/>
      <c r="BSZ34" s="620"/>
      <c r="BTA34" s="620"/>
      <c r="BTB34" s="620"/>
      <c r="BTC34" s="620"/>
      <c r="BTD34" s="620"/>
      <c r="BTE34" s="620"/>
      <c r="BTF34" s="620"/>
      <c r="BTG34" s="620"/>
      <c r="BTH34" s="620"/>
      <c r="BTI34" s="620"/>
      <c r="BTJ34" s="620"/>
      <c r="BTK34" s="620"/>
      <c r="BTL34" s="620"/>
      <c r="BTM34" s="620"/>
      <c r="BTN34" s="620"/>
      <c r="BTO34" s="620"/>
      <c r="BTP34" s="620"/>
      <c r="BTQ34" s="620"/>
      <c r="BTR34" s="620"/>
      <c r="BTS34" s="620"/>
      <c r="BTT34" s="620"/>
      <c r="BTU34" s="620"/>
      <c r="BTV34" s="620"/>
      <c r="BTW34" s="620"/>
      <c r="BTX34" s="620"/>
      <c r="BTY34" s="620"/>
      <c r="BTZ34" s="620"/>
      <c r="BUA34" s="620"/>
      <c r="BUB34" s="620"/>
      <c r="BUC34" s="620"/>
      <c r="BUD34" s="620"/>
      <c r="BUE34" s="620"/>
      <c r="BUF34" s="620"/>
      <c r="BUG34" s="620"/>
      <c r="BUH34" s="620"/>
      <c r="BUI34" s="620"/>
      <c r="BUJ34" s="620"/>
      <c r="BUK34" s="620"/>
      <c r="BUL34" s="620"/>
      <c r="BUM34" s="620"/>
      <c r="BUN34" s="620"/>
      <c r="BUO34" s="620"/>
      <c r="BUP34" s="620"/>
      <c r="BUQ34" s="620"/>
      <c r="BUR34" s="620"/>
      <c r="BUS34" s="620"/>
      <c r="BUT34" s="620"/>
      <c r="BUU34" s="620"/>
      <c r="BUV34" s="620"/>
      <c r="BUW34" s="620"/>
      <c r="BUX34" s="620"/>
      <c r="BUY34" s="620"/>
      <c r="BUZ34" s="620"/>
      <c r="BVA34" s="620"/>
      <c r="BVB34" s="620"/>
      <c r="BVC34" s="620"/>
      <c r="BVD34" s="620"/>
      <c r="BVE34" s="620"/>
      <c r="BVF34" s="620"/>
      <c r="BVG34" s="620"/>
      <c r="BVH34" s="620"/>
      <c r="BVI34" s="620"/>
      <c r="BVJ34" s="620"/>
      <c r="BVK34" s="620"/>
      <c r="BVL34" s="620"/>
      <c r="BVM34" s="620"/>
      <c r="BVN34" s="620"/>
      <c r="BVO34" s="620"/>
      <c r="BVP34" s="620"/>
      <c r="BVQ34" s="620"/>
      <c r="BVR34" s="620"/>
      <c r="BVS34" s="620"/>
      <c r="BVT34" s="620"/>
      <c r="BVU34" s="620"/>
      <c r="BVV34" s="620"/>
      <c r="BVW34" s="620"/>
      <c r="BVX34" s="620"/>
      <c r="BVY34" s="620"/>
      <c r="BVZ34" s="620"/>
      <c r="BWA34" s="620"/>
      <c r="BWB34" s="620"/>
      <c r="BWC34" s="620"/>
      <c r="BWD34" s="620"/>
      <c r="BWE34" s="620"/>
      <c r="BWF34" s="620"/>
      <c r="BWG34" s="620"/>
      <c r="BWH34" s="620"/>
      <c r="BWI34" s="620"/>
      <c r="BWJ34" s="620"/>
      <c r="BWK34" s="620"/>
      <c r="BWL34" s="620"/>
      <c r="BWM34" s="620"/>
      <c r="BWN34" s="620"/>
      <c r="BWO34" s="620"/>
      <c r="BWP34" s="620"/>
      <c r="BWQ34" s="620"/>
      <c r="BWR34" s="620"/>
      <c r="BWS34" s="620"/>
      <c r="BWT34" s="620"/>
      <c r="BWU34" s="620"/>
      <c r="BWV34" s="620"/>
      <c r="BWW34" s="620"/>
      <c r="BWX34" s="620"/>
      <c r="BWY34" s="620"/>
      <c r="BWZ34" s="620"/>
      <c r="BXA34" s="620"/>
      <c r="BXB34" s="620"/>
      <c r="BXC34" s="620"/>
      <c r="BXD34" s="620"/>
      <c r="BXE34" s="620"/>
      <c r="BXF34" s="620"/>
      <c r="BXG34" s="620"/>
      <c r="BXH34" s="620"/>
      <c r="BXI34" s="620"/>
      <c r="BXJ34" s="620"/>
      <c r="BXK34" s="620"/>
      <c r="BXL34" s="620"/>
      <c r="BXM34" s="620"/>
      <c r="BXN34" s="620"/>
      <c r="BXO34" s="620"/>
      <c r="BXP34" s="620"/>
      <c r="BXQ34" s="620"/>
      <c r="BXR34" s="620"/>
      <c r="BXS34" s="620"/>
      <c r="BXT34" s="620"/>
      <c r="BXU34" s="620"/>
      <c r="BXV34" s="620"/>
      <c r="BXW34" s="620"/>
      <c r="BXX34" s="620"/>
      <c r="BXY34" s="620"/>
      <c r="BXZ34" s="620"/>
      <c r="BYA34" s="620"/>
      <c r="BYB34" s="620"/>
      <c r="BYC34" s="620"/>
      <c r="BYD34" s="620"/>
      <c r="BYE34" s="620"/>
      <c r="BYF34" s="620"/>
      <c r="BYG34" s="620"/>
      <c r="BYH34" s="620"/>
      <c r="BYI34" s="620"/>
      <c r="BYJ34" s="620"/>
      <c r="BYK34" s="620"/>
      <c r="BYL34" s="620"/>
      <c r="BYM34" s="620"/>
      <c r="BYN34" s="620"/>
      <c r="BYO34" s="620"/>
      <c r="BYP34" s="620"/>
      <c r="BYQ34" s="620"/>
      <c r="BYR34" s="620"/>
      <c r="BYS34" s="620"/>
      <c r="BYT34" s="620"/>
      <c r="BYU34" s="620"/>
      <c r="BYV34" s="620"/>
      <c r="BYW34" s="620"/>
      <c r="BYX34" s="620"/>
      <c r="BYY34" s="620"/>
      <c r="BYZ34" s="620"/>
      <c r="BZA34" s="620"/>
      <c r="BZB34" s="620"/>
      <c r="BZC34" s="620"/>
      <c r="BZD34" s="620"/>
      <c r="BZE34" s="620"/>
      <c r="BZF34" s="620"/>
      <c r="BZG34" s="620"/>
      <c r="BZH34" s="620"/>
      <c r="BZI34" s="620"/>
      <c r="BZJ34" s="620"/>
      <c r="BZK34" s="620"/>
      <c r="BZL34" s="620"/>
      <c r="BZM34" s="620"/>
      <c r="BZN34" s="620"/>
      <c r="BZO34" s="620"/>
      <c r="BZP34" s="620"/>
      <c r="BZQ34" s="620"/>
      <c r="BZR34" s="620"/>
      <c r="BZS34" s="620"/>
      <c r="BZT34" s="620"/>
      <c r="BZU34" s="620"/>
      <c r="BZV34" s="620"/>
      <c r="BZW34" s="620"/>
      <c r="BZX34" s="620"/>
      <c r="BZY34" s="620"/>
      <c r="BZZ34" s="620"/>
      <c r="CAA34" s="620"/>
      <c r="CAB34" s="620"/>
      <c r="CAC34" s="620"/>
      <c r="CAD34" s="620"/>
      <c r="CAE34" s="620"/>
      <c r="CAF34" s="620"/>
      <c r="CAG34" s="620"/>
      <c r="CAH34" s="620"/>
      <c r="CAI34" s="620"/>
      <c r="CAJ34" s="620"/>
      <c r="CAK34" s="620"/>
      <c r="CAL34" s="620"/>
      <c r="CAM34" s="620"/>
      <c r="CAN34" s="620"/>
      <c r="CAO34" s="620"/>
      <c r="CAP34" s="620"/>
      <c r="CAQ34" s="620"/>
      <c r="CAR34" s="620"/>
      <c r="CAS34" s="620"/>
      <c r="CAT34" s="620"/>
      <c r="CAU34" s="620"/>
      <c r="CAV34" s="620"/>
      <c r="CAW34" s="620"/>
      <c r="CAX34" s="620"/>
      <c r="CAY34" s="620"/>
      <c r="CAZ34" s="620"/>
      <c r="CBA34" s="620"/>
      <c r="CBB34" s="620"/>
      <c r="CBC34" s="620"/>
      <c r="CBD34" s="620"/>
      <c r="CBE34" s="620"/>
      <c r="CBF34" s="620"/>
      <c r="CBG34" s="620"/>
      <c r="CBH34" s="620"/>
      <c r="CBI34" s="620"/>
      <c r="CBJ34" s="620"/>
      <c r="CBK34" s="620"/>
      <c r="CBL34" s="620"/>
      <c r="CBM34" s="620"/>
      <c r="CBN34" s="620"/>
      <c r="CBO34" s="620"/>
      <c r="CBP34" s="620"/>
      <c r="CBQ34" s="620"/>
      <c r="CBR34" s="620"/>
      <c r="CBS34" s="620"/>
      <c r="CBT34" s="620"/>
      <c r="CBU34" s="620"/>
      <c r="CBV34" s="620"/>
      <c r="CBW34" s="620"/>
      <c r="CBX34" s="620"/>
      <c r="CBY34" s="620"/>
      <c r="CBZ34" s="620"/>
      <c r="CCA34" s="620"/>
      <c r="CCB34" s="620"/>
      <c r="CCC34" s="620"/>
      <c r="CCD34" s="620"/>
      <c r="CCE34" s="620"/>
      <c r="CCF34" s="620"/>
      <c r="CCG34" s="620"/>
      <c r="CCH34" s="620"/>
      <c r="CCI34" s="620"/>
      <c r="CCJ34" s="620"/>
      <c r="CCK34" s="620"/>
      <c r="CCL34" s="620"/>
      <c r="CCM34" s="620"/>
      <c r="CCN34" s="620"/>
      <c r="CCO34" s="620"/>
      <c r="CCP34" s="620"/>
      <c r="CCQ34" s="620"/>
      <c r="CCR34" s="620"/>
      <c r="CCS34" s="620"/>
      <c r="CCT34" s="620"/>
      <c r="CCU34" s="620"/>
      <c r="CCV34" s="620"/>
      <c r="CCW34" s="620"/>
      <c r="CCX34" s="620"/>
      <c r="CCY34" s="620"/>
      <c r="CCZ34" s="620"/>
      <c r="CDA34" s="620"/>
      <c r="CDB34" s="620"/>
      <c r="CDC34" s="620"/>
      <c r="CDD34" s="620"/>
      <c r="CDE34" s="620"/>
      <c r="CDF34" s="620"/>
      <c r="CDG34" s="620"/>
      <c r="CDH34" s="620"/>
      <c r="CDI34" s="620"/>
      <c r="CDJ34" s="620"/>
      <c r="CDK34" s="620"/>
      <c r="CDL34" s="620"/>
      <c r="CDM34" s="620"/>
      <c r="CDN34" s="620"/>
      <c r="CDO34" s="620"/>
      <c r="CDP34" s="620"/>
      <c r="CDQ34" s="620"/>
      <c r="CDR34" s="620"/>
      <c r="CDS34" s="620"/>
      <c r="CDT34" s="620"/>
      <c r="CDU34" s="620"/>
      <c r="CDV34" s="620"/>
      <c r="CDW34" s="620"/>
      <c r="CDX34" s="620"/>
      <c r="CDY34" s="620"/>
      <c r="CDZ34" s="620"/>
      <c r="CEA34" s="620"/>
      <c r="CEB34" s="620"/>
      <c r="CEC34" s="620"/>
      <c r="CED34" s="620"/>
      <c r="CEE34" s="620"/>
      <c r="CEF34" s="620"/>
      <c r="CEG34" s="620"/>
      <c r="CEH34" s="620"/>
      <c r="CEI34" s="620"/>
      <c r="CEJ34" s="620"/>
      <c r="CEK34" s="620"/>
      <c r="CEL34" s="620"/>
      <c r="CEM34" s="620"/>
      <c r="CEN34" s="620"/>
      <c r="CEO34" s="620"/>
      <c r="CEP34" s="620"/>
      <c r="CEQ34" s="620"/>
      <c r="CER34" s="620"/>
      <c r="CES34" s="620"/>
      <c r="CET34" s="620"/>
      <c r="CEU34" s="620"/>
      <c r="CEV34" s="620"/>
      <c r="CEW34" s="620"/>
      <c r="CEX34" s="620"/>
      <c r="CEY34" s="620"/>
      <c r="CEZ34" s="620"/>
      <c r="CFA34" s="620"/>
      <c r="CFB34" s="620"/>
      <c r="CFC34" s="620"/>
      <c r="CFD34" s="620"/>
      <c r="CFE34" s="620"/>
      <c r="CFF34" s="620"/>
      <c r="CFG34" s="620"/>
      <c r="CFH34" s="620"/>
      <c r="CFI34" s="620"/>
      <c r="CFJ34" s="620"/>
      <c r="CFK34" s="620"/>
      <c r="CFL34" s="620"/>
      <c r="CFM34" s="620"/>
      <c r="CFN34" s="620"/>
      <c r="CFO34" s="620"/>
      <c r="CFP34" s="620"/>
      <c r="CFQ34" s="620"/>
      <c r="CFR34" s="620"/>
      <c r="CFS34" s="620"/>
      <c r="CFT34" s="620"/>
      <c r="CFU34" s="620"/>
      <c r="CFV34" s="620"/>
      <c r="CFW34" s="620"/>
      <c r="CFX34" s="620"/>
      <c r="CFY34" s="620"/>
      <c r="CFZ34" s="620"/>
      <c r="CGA34" s="620"/>
      <c r="CGB34" s="620"/>
      <c r="CGC34" s="620"/>
      <c r="CGD34" s="620"/>
      <c r="CGE34" s="620"/>
      <c r="CGF34" s="620"/>
      <c r="CGG34" s="620"/>
      <c r="CGH34" s="620"/>
      <c r="CGI34" s="620"/>
      <c r="CGJ34" s="620"/>
      <c r="CGK34" s="620"/>
      <c r="CGL34" s="620"/>
      <c r="CGM34" s="620"/>
      <c r="CGN34" s="620"/>
      <c r="CGO34" s="620"/>
      <c r="CGP34" s="620"/>
      <c r="CGQ34" s="620"/>
      <c r="CGR34" s="620"/>
      <c r="CGS34" s="620"/>
      <c r="CGT34" s="620"/>
      <c r="CGU34" s="620"/>
      <c r="CGV34" s="620"/>
      <c r="CGW34" s="620"/>
      <c r="CGX34" s="620"/>
      <c r="CGY34" s="620"/>
      <c r="CGZ34" s="620"/>
      <c r="CHA34" s="620"/>
      <c r="CHB34" s="620"/>
      <c r="CHC34" s="620"/>
      <c r="CHD34" s="620"/>
      <c r="CHE34" s="620"/>
      <c r="CHF34" s="620"/>
      <c r="CHG34" s="620"/>
      <c r="CHH34" s="620"/>
      <c r="CHI34" s="620"/>
      <c r="CHJ34" s="620"/>
      <c r="CHK34" s="620"/>
      <c r="CHL34" s="620"/>
      <c r="CHM34" s="620"/>
      <c r="CHN34" s="620"/>
      <c r="CHO34" s="620"/>
      <c r="CHP34" s="620"/>
      <c r="CHQ34" s="620"/>
      <c r="CHR34" s="620"/>
      <c r="CHS34" s="620"/>
      <c r="CHT34" s="620"/>
      <c r="CHU34" s="620"/>
      <c r="CHV34" s="620"/>
      <c r="CHW34" s="620"/>
      <c r="CHX34" s="620"/>
      <c r="CHY34" s="620"/>
      <c r="CHZ34" s="620"/>
      <c r="CIA34" s="620"/>
      <c r="CIB34" s="620"/>
      <c r="CIC34" s="620"/>
      <c r="CID34" s="620"/>
      <c r="CIE34" s="620"/>
      <c r="CIF34" s="620"/>
      <c r="CIG34" s="620"/>
      <c r="CIH34" s="620"/>
      <c r="CII34" s="620"/>
      <c r="CIJ34" s="620"/>
      <c r="CIK34" s="620"/>
      <c r="CIL34" s="620"/>
      <c r="CIM34" s="620"/>
      <c r="CIN34" s="620"/>
      <c r="CIO34" s="620"/>
      <c r="CIP34" s="620"/>
      <c r="CIQ34" s="620"/>
      <c r="CIR34" s="620"/>
      <c r="CIS34" s="620"/>
      <c r="CIT34" s="620"/>
      <c r="CIU34" s="620"/>
      <c r="CIV34" s="620"/>
      <c r="CIW34" s="620"/>
      <c r="CIX34" s="620"/>
      <c r="CIY34" s="620"/>
      <c r="CIZ34" s="620"/>
      <c r="CJA34" s="620"/>
      <c r="CJB34" s="620"/>
      <c r="CJC34" s="620"/>
      <c r="CJD34" s="620"/>
      <c r="CJE34" s="620"/>
      <c r="CJF34" s="620"/>
      <c r="CJG34" s="620"/>
      <c r="CJH34" s="620"/>
      <c r="CJI34" s="620"/>
      <c r="CJJ34" s="620"/>
      <c r="CJK34" s="620"/>
      <c r="CJL34" s="620"/>
      <c r="CJM34" s="620"/>
      <c r="CJN34" s="620"/>
      <c r="CJO34" s="620"/>
      <c r="CJP34" s="620"/>
      <c r="CJQ34" s="620"/>
      <c r="CJR34" s="620"/>
      <c r="CJS34" s="620"/>
      <c r="CJT34" s="620"/>
      <c r="CJU34" s="620"/>
      <c r="CJV34" s="620"/>
      <c r="CJW34" s="620"/>
      <c r="CJX34" s="620"/>
      <c r="CJY34" s="620"/>
      <c r="CJZ34" s="620"/>
      <c r="CKA34" s="620"/>
      <c r="CKB34" s="620"/>
      <c r="CKC34" s="620"/>
      <c r="CKD34" s="620"/>
      <c r="CKE34" s="620"/>
      <c r="CKF34" s="620"/>
      <c r="CKG34" s="620"/>
      <c r="CKH34" s="620"/>
      <c r="CKI34" s="620"/>
      <c r="CKJ34" s="620"/>
      <c r="CKK34" s="620"/>
      <c r="CKL34" s="620"/>
      <c r="CKM34" s="620"/>
      <c r="CKN34" s="620"/>
      <c r="CKO34" s="620"/>
      <c r="CKP34" s="620"/>
      <c r="CKQ34" s="620"/>
      <c r="CKR34" s="620"/>
      <c r="CKS34" s="620"/>
      <c r="CKT34" s="620"/>
      <c r="CKU34" s="620"/>
      <c r="CKV34" s="620"/>
      <c r="CKW34" s="620"/>
      <c r="CKX34" s="620"/>
      <c r="CKY34" s="620"/>
      <c r="CKZ34" s="620"/>
      <c r="CLA34" s="620"/>
      <c r="CLB34" s="620"/>
      <c r="CLC34" s="620"/>
      <c r="CLD34" s="620"/>
      <c r="CLE34" s="620"/>
      <c r="CLF34" s="620"/>
      <c r="CLG34" s="620"/>
      <c r="CLH34" s="620"/>
      <c r="CLI34" s="620"/>
      <c r="CLJ34" s="620"/>
      <c r="CLK34" s="620"/>
      <c r="CLL34" s="620"/>
      <c r="CLM34" s="620"/>
      <c r="CLN34" s="620"/>
      <c r="CLO34" s="620"/>
      <c r="CLP34" s="620"/>
      <c r="CLQ34" s="620"/>
      <c r="CLR34" s="620"/>
      <c r="CLS34" s="620"/>
      <c r="CLT34" s="620"/>
      <c r="CLU34" s="620"/>
      <c r="CLV34" s="620"/>
      <c r="CLW34" s="620"/>
      <c r="CLX34" s="620"/>
      <c r="CLY34" s="620"/>
      <c r="CLZ34" s="620"/>
      <c r="CMA34" s="620"/>
      <c r="CMB34" s="620"/>
      <c r="CMC34" s="620"/>
      <c r="CMD34" s="620"/>
      <c r="CME34" s="620"/>
      <c r="CMF34" s="620"/>
      <c r="CMG34" s="620"/>
      <c r="CMH34" s="620"/>
      <c r="CMI34" s="620"/>
      <c r="CMJ34" s="620"/>
      <c r="CMK34" s="620"/>
      <c r="CML34" s="620"/>
      <c r="CMM34" s="620"/>
      <c r="CMN34" s="620"/>
      <c r="CMO34" s="620"/>
      <c r="CMP34" s="620"/>
      <c r="CMQ34" s="620"/>
      <c r="CMR34" s="620"/>
      <c r="CMS34" s="620"/>
      <c r="CMT34" s="620"/>
      <c r="CMU34" s="620"/>
      <c r="CMV34" s="620"/>
      <c r="CMW34" s="620"/>
      <c r="CMX34" s="620"/>
      <c r="CMY34" s="620"/>
      <c r="CMZ34" s="620"/>
      <c r="CNA34" s="620"/>
      <c r="CNB34" s="620"/>
      <c r="CNC34" s="620"/>
      <c r="CND34" s="620"/>
      <c r="CNE34" s="620"/>
      <c r="CNF34" s="620"/>
      <c r="CNG34" s="620"/>
      <c r="CNH34" s="620"/>
      <c r="CNI34" s="620"/>
      <c r="CNJ34" s="620"/>
      <c r="CNK34" s="620"/>
      <c r="CNL34" s="620"/>
      <c r="CNM34" s="620"/>
      <c r="CNN34" s="620"/>
      <c r="CNO34" s="620"/>
      <c r="CNP34" s="620"/>
      <c r="CNQ34" s="620"/>
      <c r="CNR34" s="620"/>
      <c r="CNS34" s="620"/>
      <c r="CNT34" s="620"/>
      <c r="CNU34" s="620"/>
      <c r="CNV34" s="620"/>
      <c r="CNW34" s="620"/>
      <c r="CNX34" s="620"/>
      <c r="CNY34" s="620"/>
      <c r="CNZ34" s="620"/>
      <c r="COA34" s="620"/>
      <c r="COB34" s="620"/>
      <c r="COC34" s="620"/>
      <c r="COD34" s="620"/>
      <c r="COE34" s="620"/>
      <c r="COF34" s="620"/>
      <c r="COG34" s="620"/>
      <c r="COH34" s="620"/>
      <c r="COI34" s="620"/>
      <c r="COJ34" s="620"/>
      <c r="COK34" s="620"/>
      <c r="COL34" s="620"/>
      <c r="COM34" s="620"/>
      <c r="CON34" s="620"/>
      <c r="COO34" s="620"/>
      <c r="COP34" s="620"/>
      <c r="COQ34" s="620"/>
      <c r="COR34" s="620"/>
      <c r="COS34" s="620"/>
      <c r="COT34" s="620"/>
      <c r="COU34" s="620"/>
      <c r="COV34" s="620"/>
      <c r="COW34" s="620"/>
      <c r="COX34" s="620"/>
      <c r="COY34" s="620"/>
      <c r="COZ34" s="620"/>
      <c r="CPA34" s="620"/>
      <c r="CPB34" s="620"/>
      <c r="CPC34" s="620"/>
      <c r="CPD34" s="620"/>
      <c r="CPE34" s="620"/>
      <c r="CPF34" s="620"/>
      <c r="CPG34" s="620"/>
      <c r="CPH34" s="620"/>
      <c r="CPI34" s="620"/>
      <c r="CPJ34" s="620"/>
      <c r="CPK34" s="620"/>
      <c r="CPL34" s="620"/>
      <c r="CPM34" s="620"/>
      <c r="CPN34" s="620"/>
      <c r="CPO34" s="620"/>
      <c r="CPP34" s="620"/>
      <c r="CPQ34" s="620"/>
      <c r="CPR34" s="620"/>
      <c r="CPS34" s="620"/>
      <c r="CPT34" s="620"/>
      <c r="CPU34" s="620"/>
      <c r="CPV34" s="620"/>
      <c r="CPW34" s="620"/>
      <c r="CPX34" s="620"/>
      <c r="CPY34" s="620"/>
      <c r="CPZ34" s="620"/>
      <c r="CQA34" s="620"/>
      <c r="CQB34" s="620"/>
      <c r="CQC34" s="620"/>
      <c r="CQD34" s="620"/>
      <c r="CQE34" s="620"/>
      <c r="CQF34" s="620"/>
      <c r="CQG34" s="620"/>
      <c r="CQH34" s="620"/>
      <c r="CQI34" s="620"/>
      <c r="CQJ34" s="620"/>
      <c r="CQK34" s="620"/>
      <c r="CQL34" s="620"/>
      <c r="CQM34" s="620"/>
      <c r="CQN34" s="620"/>
      <c r="CQO34" s="620"/>
      <c r="CQP34" s="620"/>
      <c r="CQQ34" s="620"/>
      <c r="CQR34" s="620"/>
      <c r="CQS34" s="620"/>
      <c r="CQT34" s="620"/>
      <c r="CQU34" s="620"/>
      <c r="CQV34" s="620"/>
      <c r="CQW34" s="620"/>
      <c r="CQX34" s="620"/>
      <c r="CQY34" s="620"/>
      <c r="CQZ34" s="620"/>
      <c r="CRA34" s="620"/>
      <c r="CRB34" s="620"/>
      <c r="CRC34" s="620"/>
      <c r="CRD34" s="620"/>
      <c r="CRE34" s="620"/>
      <c r="CRF34" s="620"/>
      <c r="CRG34" s="620"/>
      <c r="CRH34" s="620"/>
      <c r="CRI34" s="620"/>
      <c r="CRJ34" s="620"/>
      <c r="CRK34" s="620"/>
      <c r="CRL34" s="620"/>
      <c r="CRM34" s="620"/>
      <c r="CRN34" s="620"/>
      <c r="CRO34" s="620"/>
      <c r="CRP34" s="620"/>
      <c r="CRQ34" s="620"/>
      <c r="CRR34" s="620"/>
      <c r="CRS34" s="620"/>
      <c r="CRT34" s="620"/>
      <c r="CRU34" s="620"/>
      <c r="CRV34" s="620"/>
      <c r="CRW34" s="620"/>
      <c r="CRX34" s="620"/>
      <c r="CRY34" s="620"/>
      <c r="CRZ34" s="620"/>
      <c r="CSA34" s="620"/>
      <c r="CSB34" s="620"/>
      <c r="CSC34" s="620"/>
      <c r="CSD34" s="620"/>
      <c r="CSE34" s="620"/>
      <c r="CSF34" s="620"/>
      <c r="CSG34" s="620"/>
      <c r="CSH34" s="620"/>
      <c r="CSI34" s="620"/>
      <c r="CSJ34" s="620"/>
      <c r="CSK34" s="620"/>
      <c r="CSL34" s="620"/>
      <c r="CSM34" s="620"/>
      <c r="CSN34" s="620"/>
      <c r="CSO34" s="620"/>
      <c r="CSP34" s="620"/>
      <c r="CSQ34" s="620"/>
      <c r="CSR34" s="620"/>
      <c r="CSS34" s="620"/>
      <c r="CST34" s="620"/>
      <c r="CSU34" s="620"/>
      <c r="CSV34" s="620"/>
      <c r="CSW34" s="620"/>
      <c r="CSX34" s="620"/>
      <c r="CSY34" s="620"/>
      <c r="CSZ34" s="620"/>
      <c r="CTA34" s="620"/>
      <c r="CTB34" s="620"/>
      <c r="CTC34" s="620"/>
      <c r="CTD34" s="620"/>
      <c r="CTE34" s="620"/>
      <c r="CTF34" s="620"/>
      <c r="CTG34" s="620"/>
      <c r="CTH34" s="620"/>
      <c r="CTI34" s="620"/>
      <c r="CTJ34" s="620"/>
      <c r="CTK34" s="620"/>
      <c r="CTL34" s="620"/>
      <c r="CTM34" s="620"/>
      <c r="CTN34" s="620"/>
      <c r="CTO34" s="620"/>
      <c r="CTP34" s="620"/>
      <c r="CTQ34" s="620"/>
      <c r="CTR34" s="620"/>
      <c r="CTS34" s="620"/>
      <c r="CTT34" s="620"/>
      <c r="CTU34" s="620"/>
      <c r="CTV34" s="620"/>
      <c r="CTW34" s="620"/>
      <c r="CTX34" s="620"/>
      <c r="CTY34" s="620"/>
      <c r="CTZ34" s="620"/>
      <c r="CUA34" s="620"/>
      <c r="CUB34" s="620"/>
      <c r="CUC34" s="620"/>
      <c r="CUD34" s="620"/>
      <c r="CUE34" s="620"/>
      <c r="CUF34" s="620"/>
      <c r="CUG34" s="620"/>
      <c r="CUH34" s="620"/>
      <c r="CUI34" s="620"/>
      <c r="CUJ34" s="620"/>
      <c r="CUK34" s="620"/>
      <c r="CUL34" s="620"/>
      <c r="CUM34" s="620"/>
      <c r="CUN34" s="620"/>
      <c r="CUO34" s="620"/>
      <c r="CUP34" s="620"/>
      <c r="CUQ34" s="620"/>
      <c r="CUR34" s="620"/>
      <c r="CUS34" s="620"/>
      <c r="CUT34" s="620"/>
      <c r="CUU34" s="620"/>
      <c r="CUV34" s="620"/>
      <c r="CUW34" s="620"/>
      <c r="CUX34" s="620"/>
      <c r="CUY34" s="620"/>
      <c r="CUZ34" s="620"/>
      <c r="CVA34" s="620"/>
      <c r="CVB34" s="620"/>
      <c r="CVC34" s="620"/>
      <c r="CVD34" s="620"/>
      <c r="CVE34" s="620"/>
      <c r="CVF34" s="620"/>
      <c r="CVG34" s="620"/>
      <c r="CVH34" s="620"/>
      <c r="CVI34" s="620"/>
      <c r="CVJ34" s="620"/>
      <c r="CVK34" s="620"/>
      <c r="CVL34" s="620"/>
      <c r="CVM34" s="620"/>
      <c r="CVN34" s="620"/>
      <c r="CVO34" s="620"/>
      <c r="CVP34" s="620"/>
      <c r="CVQ34" s="620"/>
      <c r="CVR34" s="620"/>
      <c r="CVS34" s="620"/>
      <c r="CVT34" s="620"/>
      <c r="CVU34" s="620"/>
      <c r="CVV34" s="620"/>
      <c r="CVW34" s="620"/>
      <c r="CVX34" s="620"/>
      <c r="CVY34" s="620"/>
      <c r="CVZ34" s="620"/>
      <c r="CWA34" s="620"/>
      <c r="CWB34" s="620"/>
      <c r="CWC34" s="620"/>
      <c r="CWD34" s="620"/>
      <c r="CWE34" s="620"/>
      <c r="CWF34" s="620"/>
      <c r="CWG34" s="620"/>
      <c r="CWH34" s="620"/>
      <c r="CWI34" s="620"/>
      <c r="CWJ34" s="620"/>
      <c r="CWK34" s="620"/>
      <c r="CWL34" s="620"/>
      <c r="CWM34" s="620"/>
      <c r="CWN34" s="620"/>
      <c r="CWO34" s="620"/>
      <c r="CWP34" s="620"/>
      <c r="CWQ34" s="620"/>
      <c r="CWR34" s="620"/>
      <c r="CWS34" s="620"/>
      <c r="CWT34" s="620"/>
      <c r="CWU34" s="620"/>
      <c r="CWV34" s="620"/>
      <c r="CWW34" s="620"/>
      <c r="CWX34" s="620"/>
      <c r="CWY34" s="620"/>
      <c r="CWZ34" s="620"/>
      <c r="CXA34" s="620"/>
      <c r="CXB34" s="620"/>
      <c r="CXC34" s="620"/>
      <c r="CXD34" s="620"/>
      <c r="CXE34" s="620"/>
      <c r="CXF34" s="620"/>
      <c r="CXG34" s="620"/>
      <c r="CXH34" s="620"/>
      <c r="CXI34" s="620"/>
      <c r="CXJ34" s="620"/>
      <c r="CXK34" s="620"/>
      <c r="CXL34" s="620"/>
      <c r="CXM34" s="620"/>
      <c r="CXN34" s="620"/>
      <c r="CXO34" s="620"/>
      <c r="CXP34" s="620"/>
      <c r="CXQ34" s="620"/>
      <c r="CXR34" s="620"/>
      <c r="CXS34" s="620"/>
      <c r="CXT34" s="620"/>
      <c r="CXU34" s="620"/>
      <c r="CXV34" s="620"/>
      <c r="CXW34" s="620"/>
      <c r="CXX34" s="620"/>
      <c r="CXY34" s="620"/>
      <c r="CXZ34" s="620"/>
      <c r="CYA34" s="620"/>
      <c r="CYB34" s="620"/>
      <c r="CYC34" s="620"/>
      <c r="CYD34" s="620"/>
      <c r="CYE34" s="620"/>
      <c r="CYF34" s="620"/>
      <c r="CYG34" s="620"/>
      <c r="CYH34" s="620"/>
      <c r="CYI34" s="620"/>
      <c r="CYJ34" s="620"/>
      <c r="CYK34" s="620"/>
      <c r="CYL34" s="620"/>
      <c r="CYM34" s="620"/>
      <c r="CYN34" s="620"/>
      <c r="CYO34" s="620"/>
      <c r="CYP34" s="620"/>
      <c r="CYQ34" s="620"/>
      <c r="CYR34" s="620"/>
      <c r="CYS34" s="620"/>
      <c r="CYT34" s="620"/>
      <c r="CYU34" s="620"/>
      <c r="CYV34" s="620"/>
      <c r="CYW34" s="620"/>
      <c r="CYX34" s="620"/>
      <c r="CYY34" s="620"/>
      <c r="CYZ34" s="620"/>
      <c r="CZA34" s="620"/>
      <c r="CZB34" s="620"/>
      <c r="CZC34" s="620"/>
      <c r="CZD34" s="620"/>
      <c r="CZE34" s="620"/>
      <c r="CZF34" s="620"/>
      <c r="CZG34" s="620"/>
      <c r="CZH34" s="620"/>
      <c r="CZI34" s="620"/>
      <c r="CZJ34" s="620"/>
      <c r="CZK34" s="620"/>
      <c r="CZL34" s="620"/>
      <c r="CZM34" s="620"/>
      <c r="CZN34" s="620"/>
      <c r="CZO34" s="620"/>
      <c r="CZP34" s="620"/>
      <c r="CZQ34" s="620"/>
      <c r="CZR34" s="620"/>
      <c r="CZS34" s="620"/>
      <c r="CZT34" s="620"/>
      <c r="CZU34" s="620"/>
      <c r="CZV34" s="620"/>
      <c r="CZW34" s="620"/>
      <c r="CZX34" s="620"/>
      <c r="CZY34" s="620"/>
      <c r="CZZ34" s="620"/>
      <c r="DAA34" s="620"/>
      <c r="DAB34" s="620"/>
      <c r="DAC34" s="620"/>
      <c r="DAD34" s="620"/>
      <c r="DAE34" s="620"/>
      <c r="DAF34" s="620"/>
      <c r="DAG34" s="620"/>
      <c r="DAH34" s="620"/>
      <c r="DAI34" s="620"/>
      <c r="DAJ34" s="620"/>
      <c r="DAK34" s="620"/>
      <c r="DAL34" s="620"/>
      <c r="DAM34" s="620"/>
      <c r="DAN34" s="620"/>
      <c r="DAO34" s="620"/>
      <c r="DAP34" s="620"/>
      <c r="DAQ34" s="620"/>
      <c r="DAR34" s="620"/>
      <c r="DAS34" s="620"/>
      <c r="DAT34" s="620"/>
      <c r="DAU34" s="620"/>
      <c r="DAV34" s="620"/>
      <c r="DAW34" s="620"/>
      <c r="DAX34" s="620"/>
      <c r="DAY34" s="620"/>
      <c r="DAZ34" s="620"/>
      <c r="DBA34" s="620"/>
      <c r="DBB34" s="620"/>
      <c r="DBC34" s="620"/>
      <c r="DBD34" s="620"/>
      <c r="DBE34" s="620"/>
      <c r="DBF34" s="620"/>
      <c r="DBG34" s="620"/>
      <c r="DBH34" s="620"/>
      <c r="DBI34" s="620"/>
      <c r="DBJ34" s="620"/>
      <c r="DBK34" s="620"/>
      <c r="DBL34" s="620"/>
      <c r="DBM34" s="620"/>
      <c r="DBN34" s="620"/>
      <c r="DBO34" s="620"/>
      <c r="DBP34" s="620"/>
      <c r="DBQ34" s="620"/>
      <c r="DBR34" s="620"/>
      <c r="DBS34" s="620"/>
      <c r="DBT34" s="620"/>
      <c r="DBU34" s="620"/>
      <c r="DBV34" s="620"/>
      <c r="DBW34" s="620"/>
      <c r="DBX34" s="620"/>
      <c r="DBY34" s="620"/>
      <c r="DBZ34" s="620"/>
      <c r="DCA34" s="620"/>
      <c r="DCB34" s="620"/>
      <c r="DCC34" s="620"/>
      <c r="DCD34" s="620"/>
      <c r="DCE34" s="620"/>
      <c r="DCF34" s="620"/>
      <c r="DCG34" s="620"/>
      <c r="DCH34" s="620"/>
      <c r="DCI34" s="620"/>
      <c r="DCJ34" s="620"/>
      <c r="DCK34" s="620"/>
      <c r="DCL34" s="620"/>
      <c r="DCM34" s="620"/>
      <c r="DCN34" s="620"/>
      <c r="DCO34" s="620"/>
      <c r="DCP34" s="620"/>
      <c r="DCQ34" s="620"/>
      <c r="DCR34" s="620"/>
      <c r="DCS34" s="620"/>
      <c r="DCT34" s="620"/>
      <c r="DCU34" s="620"/>
      <c r="DCV34" s="620"/>
      <c r="DCW34" s="620"/>
      <c r="DCX34" s="620"/>
      <c r="DCY34" s="620"/>
      <c r="DCZ34" s="620"/>
      <c r="DDA34" s="620"/>
      <c r="DDB34" s="620"/>
      <c r="DDC34" s="620"/>
      <c r="DDD34" s="620"/>
      <c r="DDE34" s="620"/>
      <c r="DDF34" s="620"/>
      <c r="DDG34" s="620"/>
      <c r="DDH34" s="620"/>
      <c r="DDI34" s="620"/>
      <c r="DDJ34" s="620"/>
      <c r="DDK34" s="620"/>
      <c r="DDL34" s="620"/>
      <c r="DDM34" s="620"/>
      <c r="DDN34" s="620"/>
      <c r="DDO34" s="620"/>
      <c r="DDP34" s="620"/>
      <c r="DDQ34" s="620"/>
      <c r="DDR34" s="620"/>
      <c r="DDS34" s="620"/>
      <c r="DDT34" s="620"/>
      <c r="DDU34" s="620"/>
      <c r="DDV34" s="620"/>
      <c r="DDW34" s="620"/>
      <c r="DDX34" s="620"/>
      <c r="DDY34" s="620"/>
      <c r="DDZ34" s="620"/>
      <c r="DEA34" s="620"/>
      <c r="DEB34" s="620"/>
      <c r="DEC34" s="620"/>
      <c r="DED34" s="620"/>
      <c r="DEE34" s="620"/>
      <c r="DEF34" s="620"/>
      <c r="DEG34" s="620"/>
      <c r="DEH34" s="620"/>
      <c r="DEI34" s="620"/>
      <c r="DEJ34" s="620"/>
      <c r="DEK34" s="620"/>
      <c r="DEL34" s="620"/>
      <c r="DEM34" s="620"/>
      <c r="DEN34" s="620"/>
      <c r="DEO34" s="620"/>
      <c r="DEP34" s="620"/>
      <c r="DEQ34" s="620"/>
      <c r="DER34" s="620"/>
      <c r="DES34" s="620"/>
      <c r="DET34" s="620"/>
      <c r="DEU34" s="620"/>
      <c r="DEV34" s="620"/>
      <c r="DEW34" s="620"/>
      <c r="DEX34" s="620"/>
      <c r="DEY34" s="620"/>
      <c r="DEZ34" s="620"/>
      <c r="DFA34" s="620"/>
      <c r="DFB34" s="620"/>
      <c r="DFC34" s="620"/>
      <c r="DFD34" s="620"/>
      <c r="DFE34" s="620"/>
      <c r="DFF34" s="620"/>
      <c r="DFG34" s="620"/>
      <c r="DFH34" s="620"/>
      <c r="DFI34" s="620"/>
      <c r="DFJ34" s="620"/>
      <c r="DFK34" s="620"/>
      <c r="DFL34" s="620"/>
      <c r="DFM34" s="620"/>
      <c r="DFN34" s="620"/>
      <c r="DFO34" s="620"/>
      <c r="DFP34" s="620"/>
      <c r="DFQ34" s="620"/>
      <c r="DFR34" s="620"/>
      <c r="DFS34" s="620"/>
      <c r="DFT34" s="620"/>
      <c r="DFU34" s="620"/>
      <c r="DFV34" s="620"/>
      <c r="DFW34" s="620"/>
      <c r="DFX34" s="620"/>
      <c r="DFY34" s="620"/>
      <c r="DFZ34" s="620"/>
      <c r="DGA34" s="620"/>
      <c r="DGB34" s="620"/>
      <c r="DGC34" s="620"/>
      <c r="DGD34" s="620"/>
      <c r="DGE34" s="620"/>
      <c r="DGF34" s="620"/>
      <c r="DGG34" s="620"/>
      <c r="DGH34" s="620"/>
      <c r="DGI34" s="620"/>
      <c r="DGJ34" s="620"/>
      <c r="DGK34" s="620"/>
      <c r="DGL34" s="620"/>
      <c r="DGM34" s="620"/>
      <c r="DGN34" s="620"/>
      <c r="DGO34" s="620"/>
      <c r="DGP34" s="620"/>
      <c r="DGQ34" s="620"/>
      <c r="DGR34" s="620"/>
      <c r="DGS34" s="620"/>
      <c r="DGT34" s="620"/>
      <c r="DGU34" s="620"/>
      <c r="DGV34" s="620"/>
      <c r="DGW34" s="620"/>
      <c r="DGX34" s="620"/>
      <c r="DGY34" s="620"/>
      <c r="DGZ34" s="620"/>
      <c r="DHA34" s="620"/>
      <c r="DHB34" s="620"/>
      <c r="DHC34" s="620"/>
      <c r="DHD34" s="620"/>
      <c r="DHE34" s="620"/>
      <c r="DHF34" s="620"/>
      <c r="DHG34" s="620"/>
      <c r="DHH34" s="620"/>
      <c r="DHI34" s="620"/>
      <c r="DHJ34" s="620"/>
      <c r="DHK34" s="620"/>
      <c r="DHL34" s="620"/>
      <c r="DHM34" s="620"/>
      <c r="DHN34" s="620"/>
      <c r="DHO34" s="620"/>
      <c r="DHP34" s="620"/>
      <c r="DHQ34" s="620"/>
      <c r="DHR34" s="620"/>
      <c r="DHS34" s="620"/>
      <c r="DHT34" s="620"/>
      <c r="DHU34" s="620"/>
      <c r="DHV34" s="620"/>
      <c r="DHW34" s="620"/>
      <c r="DHX34" s="620"/>
      <c r="DHY34" s="620"/>
      <c r="DHZ34" s="620"/>
      <c r="DIA34" s="620"/>
      <c r="DIB34" s="620"/>
      <c r="DIC34" s="620"/>
      <c r="DID34" s="620"/>
      <c r="DIE34" s="620"/>
      <c r="DIF34" s="620"/>
      <c r="DIG34" s="620"/>
      <c r="DIH34" s="620"/>
      <c r="DII34" s="620"/>
      <c r="DIJ34" s="620"/>
      <c r="DIK34" s="620"/>
      <c r="DIL34" s="620"/>
      <c r="DIM34" s="620"/>
      <c r="DIN34" s="620"/>
      <c r="DIO34" s="620"/>
      <c r="DIP34" s="620"/>
      <c r="DIQ34" s="620"/>
      <c r="DIR34" s="620"/>
      <c r="DIS34" s="620"/>
      <c r="DIT34" s="620"/>
      <c r="DIU34" s="620"/>
      <c r="DIV34" s="620"/>
      <c r="DIW34" s="620"/>
      <c r="DIX34" s="620"/>
      <c r="DIY34" s="620"/>
      <c r="DIZ34" s="620"/>
      <c r="DJA34" s="620"/>
      <c r="DJB34" s="620"/>
      <c r="DJC34" s="620"/>
      <c r="DJD34" s="620"/>
      <c r="DJE34" s="620"/>
      <c r="DJF34" s="620"/>
      <c r="DJG34" s="620"/>
      <c r="DJH34" s="620"/>
      <c r="DJI34" s="620"/>
      <c r="DJJ34" s="620"/>
      <c r="DJK34" s="620"/>
      <c r="DJL34" s="620"/>
      <c r="DJM34" s="620"/>
      <c r="DJN34" s="620"/>
      <c r="DJO34" s="620"/>
      <c r="DJP34" s="620"/>
      <c r="DJQ34" s="620"/>
      <c r="DJR34" s="620"/>
      <c r="DJS34" s="620"/>
      <c r="DJT34" s="620"/>
      <c r="DJU34" s="620"/>
      <c r="DJV34" s="620"/>
      <c r="DJW34" s="620"/>
      <c r="DJX34" s="620"/>
      <c r="DJY34" s="620"/>
      <c r="DJZ34" s="620"/>
      <c r="DKA34" s="620"/>
      <c r="DKB34" s="620"/>
      <c r="DKC34" s="620"/>
      <c r="DKD34" s="620"/>
      <c r="DKE34" s="620"/>
      <c r="DKF34" s="620"/>
      <c r="DKG34" s="620"/>
      <c r="DKH34" s="620"/>
      <c r="DKI34" s="620"/>
      <c r="DKJ34" s="620"/>
      <c r="DKK34" s="620"/>
      <c r="DKL34" s="620"/>
      <c r="DKM34" s="620"/>
      <c r="DKN34" s="620"/>
      <c r="DKO34" s="620"/>
      <c r="DKP34" s="620"/>
      <c r="DKQ34" s="620"/>
      <c r="DKR34" s="620"/>
      <c r="DKS34" s="620"/>
      <c r="DKT34" s="620"/>
      <c r="DKU34" s="620"/>
      <c r="DKV34" s="620"/>
      <c r="DKW34" s="620"/>
      <c r="DKX34" s="620"/>
      <c r="DKY34" s="620"/>
      <c r="DKZ34" s="620"/>
      <c r="DLA34" s="620"/>
      <c r="DLB34" s="620"/>
      <c r="DLC34" s="620"/>
      <c r="DLD34" s="620"/>
      <c r="DLE34" s="620"/>
      <c r="DLF34" s="620"/>
      <c r="DLG34" s="620"/>
      <c r="DLH34" s="620"/>
      <c r="DLI34" s="620"/>
      <c r="DLJ34" s="620"/>
      <c r="DLK34" s="620"/>
      <c r="DLL34" s="620"/>
      <c r="DLM34" s="620"/>
      <c r="DLN34" s="620"/>
      <c r="DLO34" s="620"/>
      <c r="DLP34" s="620"/>
      <c r="DLQ34" s="620"/>
      <c r="DLR34" s="620"/>
      <c r="DLS34" s="620"/>
      <c r="DLT34" s="620"/>
      <c r="DLU34" s="620"/>
      <c r="DLV34" s="620"/>
      <c r="DLW34" s="620"/>
      <c r="DLX34" s="620"/>
      <c r="DLY34" s="620"/>
      <c r="DLZ34" s="620"/>
      <c r="DMA34" s="620"/>
      <c r="DMB34" s="620"/>
      <c r="DMC34" s="620"/>
      <c r="DMD34" s="620"/>
      <c r="DME34" s="620"/>
      <c r="DMF34" s="620"/>
      <c r="DMG34" s="620"/>
      <c r="DMH34" s="620"/>
      <c r="DMI34" s="620"/>
      <c r="DMJ34" s="620"/>
      <c r="DMK34" s="620"/>
      <c r="DML34" s="620"/>
      <c r="DMM34" s="620"/>
      <c r="DMN34" s="620"/>
      <c r="DMO34" s="620"/>
      <c r="DMP34" s="620"/>
      <c r="DMQ34" s="620"/>
      <c r="DMR34" s="620"/>
      <c r="DMS34" s="620"/>
      <c r="DMT34" s="620"/>
      <c r="DMU34" s="620"/>
      <c r="DMV34" s="620"/>
      <c r="DMW34" s="620"/>
      <c r="DMX34" s="620"/>
      <c r="DMY34" s="620"/>
      <c r="DMZ34" s="620"/>
      <c r="DNA34" s="620"/>
      <c r="DNB34" s="620"/>
      <c r="DNC34" s="620"/>
      <c r="DND34" s="620"/>
      <c r="DNE34" s="620"/>
      <c r="DNF34" s="620"/>
      <c r="DNG34" s="620"/>
      <c r="DNH34" s="620"/>
      <c r="DNI34" s="620"/>
      <c r="DNJ34" s="620"/>
      <c r="DNK34" s="620"/>
      <c r="DNL34" s="620"/>
      <c r="DNM34" s="620"/>
      <c r="DNN34" s="620"/>
      <c r="DNO34" s="620"/>
      <c r="DNP34" s="620"/>
      <c r="DNQ34" s="620"/>
      <c r="DNR34" s="620"/>
      <c r="DNS34" s="620"/>
      <c r="DNT34" s="620"/>
      <c r="DNU34" s="620"/>
      <c r="DNV34" s="620"/>
      <c r="DNW34" s="620"/>
      <c r="DNX34" s="620"/>
      <c r="DNY34" s="620"/>
      <c r="DNZ34" s="620"/>
      <c r="DOA34" s="620"/>
      <c r="DOB34" s="620"/>
      <c r="DOC34" s="620"/>
      <c r="DOD34" s="620"/>
      <c r="DOE34" s="620"/>
      <c r="DOF34" s="620"/>
      <c r="DOG34" s="620"/>
      <c r="DOH34" s="620"/>
      <c r="DOI34" s="620"/>
      <c r="DOJ34" s="620"/>
      <c r="DOK34" s="620"/>
      <c r="DOL34" s="620"/>
      <c r="DOM34" s="620"/>
      <c r="DON34" s="620"/>
      <c r="DOO34" s="620"/>
      <c r="DOP34" s="620"/>
      <c r="DOQ34" s="620"/>
      <c r="DOR34" s="620"/>
      <c r="DOS34" s="620"/>
      <c r="DOT34" s="620"/>
      <c r="DOU34" s="620"/>
      <c r="DOV34" s="620"/>
      <c r="DOW34" s="620"/>
      <c r="DOX34" s="620"/>
      <c r="DOY34" s="620"/>
      <c r="DOZ34" s="620"/>
      <c r="DPA34" s="620"/>
      <c r="DPB34" s="620"/>
      <c r="DPC34" s="620"/>
      <c r="DPD34" s="620"/>
      <c r="DPE34" s="620"/>
      <c r="DPF34" s="620"/>
      <c r="DPG34" s="620"/>
      <c r="DPH34" s="620"/>
      <c r="DPI34" s="620"/>
      <c r="DPJ34" s="620"/>
      <c r="DPK34" s="620"/>
      <c r="DPL34" s="620"/>
      <c r="DPM34" s="620"/>
      <c r="DPN34" s="620"/>
      <c r="DPO34" s="620"/>
      <c r="DPP34" s="620"/>
      <c r="DPQ34" s="620"/>
      <c r="DPR34" s="620"/>
      <c r="DPS34" s="620"/>
      <c r="DPT34" s="620"/>
      <c r="DPU34" s="620"/>
      <c r="DPV34" s="620"/>
      <c r="DPW34" s="620"/>
      <c r="DPX34" s="620"/>
      <c r="DPY34" s="620"/>
      <c r="DPZ34" s="620"/>
      <c r="DQA34" s="620"/>
      <c r="DQB34" s="620"/>
      <c r="DQC34" s="620"/>
      <c r="DQD34" s="620"/>
      <c r="DQE34" s="620"/>
      <c r="DQF34" s="620"/>
      <c r="DQG34" s="620"/>
      <c r="DQH34" s="620"/>
      <c r="DQI34" s="620"/>
      <c r="DQJ34" s="620"/>
      <c r="DQK34" s="620"/>
      <c r="DQL34" s="620"/>
      <c r="DQM34" s="620"/>
      <c r="DQN34" s="620"/>
      <c r="DQO34" s="620"/>
      <c r="DQP34" s="620"/>
      <c r="DQQ34" s="620"/>
      <c r="DQR34" s="620"/>
      <c r="DQS34" s="620"/>
      <c r="DQT34" s="620"/>
      <c r="DQU34" s="620"/>
      <c r="DQV34" s="620"/>
      <c r="DQW34" s="620"/>
      <c r="DQX34" s="620"/>
      <c r="DQY34" s="620"/>
      <c r="DQZ34" s="620"/>
      <c r="DRA34" s="620"/>
      <c r="DRB34" s="620"/>
      <c r="DRC34" s="620"/>
      <c r="DRD34" s="620"/>
      <c r="DRE34" s="620"/>
      <c r="DRF34" s="620"/>
      <c r="DRG34" s="620"/>
      <c r="DRH34" s="620"/>
      <c r="DRI34" s="620"/>
      <c r="DRJ34" s="620"/>
      <c r="DRK34" s="620"/>
      <c r="DRL34" s="620"/>
      <c r="DRM34" s="620"/>
      <c r="DRN34" s="620"/>
      <c r="DRO34" s="620"/>
      <c r="DRP34" s="620"/>
      <c r="DRQ34" s="620"/>
      <c r="DRR34" s="620"/>
      <c r="DRS34" s="620"/>
      <c r="DRT34" s="620"/>
      <c r="DRU34" s="620"/>
      <c r="DRV34" s="620"/>
      <c r="DRW34" s="620"/>
      <c r="DRX34" s="620"/>
      <c r="DRY34" s="620"/>
      <c r="DRZ34" s="620"/>
      <c r="DSA34" s="620"/>
      <c r="DSB34" s="620"/>
      <c r="DSC34" s="620"/>
      <c r="DSD34" s="620"/>
      <c r="DSE34" s="620"/>
      <c r="DSF34" s="620"/>
      <c r="DSG34" s="620"/>
      <c r="DSH34" s="620"/>
      <c r="DSI34" s="620"/>
      <c r="DSJ34" s="620"/>
      <c r="DSK34" s="620"/>
      <c r="DSL34" s="620"/>
      <c r="DSM34" s="620"/>
      <c r="DSN34" s="620"/>
      <c r="DSO34" s="620"/>
      <c r="DSP34" s="620"/>
      <c r="DSQ34" s="620"/>
      <c r="DSR34" s="620"/>
      <c r="DSS34" s="620"/>
      <c r="DST34" s="620"/>
      <c r="DSU34" s="620"/>
      <c r="DSV34" s="620"/>
      <c r="DSW34" s="620"/>
      <c r="DSX34" s="620"/>
      <c r="DSY34" s="620"/>
      <c r="DSZ34" s="620"/>
      <c r="DTA34" s="620"/>
      <c r="DTB34" s="620"/>
      <c r="DTC34" s="620"/>
      <c r="DTD34" s="620"/>
      <c r="DTE34" s="620"/>
      <c r="DTF34" s="620"/>
      <c r="DTG34" s="620"/>
      <c r="DTH34" s="620"/>
      <c r="DTI34" s="620"/>
      <c r="DTJ34" s="620"/>
      <c r="DTK34" s="620"/>
      <c r="DTL34" s="620"/>
      <c r="DTM34" s="620"/>
      <c r="DTN34" s="620"/>
      <c r="DTO34" s="620"/>
      <c r="DTP34" s="620"/>
      <c r="DTQ34" s="620"/>
      <c r="DTR34" s="620"/>
      <c r="DTS34" s="620"/>
      <c r="DTT34" s="620"/>
      <c r="DTU34" s="620"/>
      <c r="DTV34" s="620"/>
      <c r="DTW34" s="620"/>
      <c r="DTX34" s="620"/>
      <c r="DTY34" s="620"/>
      <c r="DTZ34" s="620"/>
      <c r="DUA34" s="620"/>
      <c r="DUB34" s="620"/>
      <c r="DUC34" s="620"/>
      <c r="DUD34" s="620"/>
      <c r="DUE34" s="620"/>
      <c r="DUF34" s="620"/>
      <c r="DUG34" s="620"/>
      <c r="DUH34" s="620"/>
      <c r="DUI34" s="620"/>
      <c r="DUJ34" s="620"/>
      <c r="DUK34" s="620"/>
      <c r="DUL34" s="620"/>
      <c r="DUM34" s="620"/>
      <c r="DUN34" s="620"/>
      <c r="DUO34" s="620"/>
      <c r="DUP34" s="620"/>
      <c r="DUQ34" s="620"/>
      <c r="DUR34" s="620"/>
      <c r="DUS34" s="620"/>
      <c r="DUT34" s="620"/>
      <c r="DUU34" s="620"/>
      <c r="DUV34" s="620"/>
      <c r="DUW34" s="620"/>
      <c r="DUX34" s="620"/>
      <c r="DUY34" s="620"/>
      <c r="DUZ34" s="620"/>
      <c r="DVA34" s="620"/>
      <c r="DVB34" s="620"/>
      <c r="DVC34" s="620"/>
      <c r="DVD34" s="620"/>
      <c r="DVE34" s="620"/>
      <c r="DVF34" s="620"/>
      <c r="DVG34" s="620"/>
      <c r="DVH34" s="620"/>
      <c r="DVI34" s="620"/>
      <c r="DVJ34" s="620"/>
      <c r="DVK34" s="620"/>
      <c r="DVL34" s="620"/>
      <c r="DVM34" s="620"/>
      <c r="DVN34" s="620"/>
      <c r="DVO34" s="620"/>
      <c r="DVP34" s="620"/>
      <c r="DVQ34" s="620"/>
      <c r="DVR34" s="620"/>
      <c r="DVS34" s="620"/>
      <c r="DVT34" s="620"/>
      <c r="DVU34" s="620"/>
      <c r="DVV34" s="620"/>
      <c r="DVW34" s="620"/>
      <c r="DVX34" s="620"/>
      <c r="DVY34" s="620"/>
      <c r="DVZ34" s="620"/>
      <c r="DWA34" s="620"/>
      <c r="DWB34" s="620"/>
      <c r="DWC34" s="620"/>
      <c r="DWD34" s="620"/>
      <c r="DWE34" s="620"/>
      <c r="DWF34" s="620"/>
      <c r="DWG34" s="620"/>
      <c r="DWH34" s="620"/>
      <c r="DWI34" s="620"/>
      <c r="DWJ34" s="620"/>
      <c r="DWK34" s="620"/>
      <c r="DWL34" s="620"/>
      <c r="DWM34" s="620"/>
      <c r="DWN34" s="620"/>
      <c r="DWO34" s="620"/>
      <c r="DWP34" s="620"/>
      <c r="DWQ34" s="620"/>
      <c r="DWR34" s="620"/>
      <c r="DWS34" s="620"/>
      <c r="DWT34" s="620"/>
      <c r="DWU34" s="620"/>
      <c r="DWV34" s="620"/>
      <c r="DWW34" s="620"/>
      <c r="DWX34" s="620"/>
      <c r="DWY34" s="620"/>
      <c r="DWZ34" s="620"/>
      <c r="DXA34" s="620"/>
      <c r="DXB34" s="620"/>
      <c r="DXC34" s="620"/>
      <c r="DXD34" s="620"/>
      <c r="DXE34" s="620"/>
      <c r="DXF34" s="620"/>
      <c r="DXG34" s="620"/>
      <c r="DXH34" s="620"/>
      <c r="DXI34" s="620"/>
      <c r="DXJ34" s="620"/>
      <c r="DXK34" s="620"/>
      <c r="DXL34" s="620"/>
      <c r="DXM34" s="620"/>
      <c r="DXN34" s="620"/>
      <c r="DXO34" s="620"/>
      <c r="DXP34" s="620"/>
      <c r="DXQ34" s="620"/>
      <c r="DXR34" s="620"/>
      <c r="DXS34" s="620"/>
      <c r="DXT34" s="620"/>
      <c r="DXU34" s="620"/>
      <c r="DXV34" s="620"/>
      <c r="DXW34" s="620"/>
      <c r="DXX34" s="620"/>
      <c r="DXY34" s="620"/>
      <c r="DXZ34" s="620"/>
      <c r="DYA34" s="620"/>
      <c r="DYB34" s="620"/>
      <c r="DYC34" s="620"/>
      <c r="DYD34" s="620"/>
      <c r="DYE34" s="620"/>
      <c r="DYF34" s="620"/>
      <c r="DYG34" s="620"/>
      <c r="DYH34" s="620"/>
      <c r="DYI34" s="620"/>
      <c r="DYJ34" s="620"/>
      <c r="DYK34" s="620"/>
      <c r="DYL34" s="620"/>
      <c r="DYM34" s="620"/>
      <c r="DYN34" s="620"/>
      <c r="DYO34" s="620"/>
      <c r="DYP34" s="620"/>
      <c r="DYQ34" s="620"/>
      <c r="DYR34" s="620"/>
      <c r="DYS34" s="620"/>
      <c r="DYT34" s="620"/>
      <c r="DYU34" s="620"/>
      <c r="DYV34" s="620"/>
      <c r="DYW34" s="620"/>
      <c r="DYX34" s="620"/>
      <c r="DYY34" s="620"/>
      <c r="DYZ34" s="620"/>
      <c r="DZA34" s="620"/>
      <c r="DZB34" s="620"/>
      <c r="DZC34" s="620"/>
      <c r="DZD34" s="620"/>
      <c r="DZE34" s="620"/>
      <c r="DZF34" s="620"/>
      <c r="DZG34" s="620"/>
      <c r="DZH34" s="620"/>
      <c r="DZI34" s="620"/>
      <c r="DZJ34" s="620"/>
      <c r="DZK34" s="620"/>
      <c r="DZL34" s="620"/>
      <c r="DZM34" s="620"/>
      <c r="DZN34" s="620"/>
      <c r="DZO34" s="620"/>
      <c r="DZP34" s="620"/>
      <c r="DZQ34" s="620"/>
      <c r="DZR34" s="620"/>
      <c r="DZS34" s="620"/>
      <c r="DZT34" s="620"/>
      <c r="DZU34" s="620"/>
      <c r="DZV34" s="620"/>
      <c r="DZW34" s="620"/>
      <c r="DZX34" s="620"/>
      <c r="DZY34" s="620"/>
      <c r="DZZ34" s="620"/>
      <c r="EAA34" s="620"/>
      <c r="EAB34" s="620"/>
      <c r="EAC34" s="620"/>
      <c r="EAD34" s="620"/>
      <c r="EAE34" s="620"/>
      <c r="EAF34" s="620"/>
      <c r="EAG34" s="620"/>
      <c r="EAH34" s="620"/>
      <c r="EAI34" s="620"/>
      <c r="EAJ34" s="620"/>
      <c r="EAK34" s="620"/>
      <c r="EAL34" s="620"/>
      <c r="EAM34" s="620"/>
      <c r="EAN34" s="620"/>
      <c r="EAO34" s="620"/>
      <c r="EAP34" s="620"/>
      <c r="EAQ34" s="620"/>
      <c r="EAR34" s="620"/>
      <c r="EAS34" s="620"/>
      <c r="EAT34" s="620"/>
      <c r="EAU34" s="620"/>
      <c r="EAV34" s="620"/>
      <c r="EAW34" s="620"/>
      <c r="EAX34" s="620"/>
      <c r="EAY34" s="620"/>
      <c r="EAZ34" s="620"/>
      <c r="EBA34" s="620"/>
      <c r="EBB34" s="620"/>
      <c r="EBC34" s="620"/>
      <c r="EBD34" s="620"/>
      <c r="EBE34" s="620"/>
      <c r="EBF34" s="620"/>
      <c r="EBG34" s="620"/>
      <c r="EBH34" s="620"/>
      <c r="EBI34" s="620"/>
      <c r="EBJ34" s="620"/>
      <c r="EBK34" s="620"/>
      <c r="EBL34" s="620"/>
      <c r="EBM34" s="620"/>
      <c r="EBN34" s="620"/>
      <c r="EBO34" s="620"/>
      <c r="EBP34" s="620"/>
      <c r="EBQ34" s="620"/>
      <c r="EBR34" s="620"/>
      <c r="EBS34" s="620"/>
      <c r="EBT34" s="620"/>
      <c r="EBU34" s="620"/>
      <c r="EBV34" s="620"/>
      <c r="EBW34" s="620"/>
      <c r="EBX34" s="620"/>
      <c r="EBY34" s="620"/>
      <c r="EBZ34" s="620"/>
      <c r="ECA34" s="620"/>
      <c r="ECB34" s="620"/>
      <c r="ECC34" s="620"/>
      <c r="ECD34" s="620"/>
      <c r="ECE34" s="620"/>
      <c r="ECF34" s="620"/>
      <c r="ECG34" s="620"/>
      <c r="ECH34" s="620"/>
      <c r="ECI34" s="620"/>
      <c r="ECJ34" s="620"/>
      <c r="ECK34" s="620"/>
      <c r="ECL34" s="620"/>
      <c r="ECM34" s="620"/>
      <c r="ECN34" s="620"/>
      <c r="ECO34" s="620"/>
      <c r="ECP34" s="620"/>
      <c r="ECQ34" s="620"/>
      <c r="ECR34" s="620"/>
      <c r="ECS34" s="620"/>
      <c r="ECT34" s="620"/>
      <c r="ECU34" s="620"/>
      <c r="ECV34" s="620"/>
      <c r="ECW34" s="620"/>
      <c r="ECX34" s="620"/>
      <c r="ECY34" s="620"/>
      <c r="ECZ34" s="620"/>
      <c r="EDA34" s="620"/>
      <c r="EDB34" s="620"/>
      <c r="EDC34" s="620"/>
      <c r="EDD34" s="620"/>
      <c r="EDE34" s="620"/>
      <c r="EDF34" s="620"/>
      <c r="EDG34" s="620"/>
      <c r="EDH34" s="620"/>
      <c r="EDI34" s="620"/>
      <c r="EDJ34" s="620"/>
      <c r="EDK34" s="620"/>
      <c r="EDL34" s="620"/>
      <c r="EDM34" s="620"/>
      <c r="EDN34" s="620"/>
      <c r="EDO34" s="620"/>
      <c r="EDP34" s="620"/>
      <c r="EDQ34" s="620"/>
      <c r="EDR34" s="620"/>
      <c r="EDS34" s="620"/>
      <c r="EDT34" s="620"/>
      <c r="EDU34" s="620"/>
      <c r="EDV34" s="620"/>
      <c r="EDW34" s="620"/>
      <c r="EDX34" s="620"/>
      <c r="EDY34" s="620"/>
      <c r="EDZ34" s="620"/>
      <c r="EEA34" s="620"/>
      <c r="EEB34" s="620"/>
      <c r="EEC34" s="620"/>
      <c r="EED34" s="620"/>
      <c r="EEE34" s="620"/>
      <c r="EEF34" s="620"/>
      <c r="EEG34" s="620"/>
      <c r="EEH34" s="620"/>
      <c r="EEI34" s="620"/>
      <c r="EEJ34" s="620"/>
      <c r="EEK34" s="620"/>
      <c r="EEL34" s="620"/>
      <c r="EEM34" s="620"/>
      <c r="EEN34" s="620"/>
      <c r="EEO34" s="620"/>
      <c r="EEP34" s="620"/>
      <c r="EEQ34" s="620"/>
      <c r="EER34" s="620"/>
      <c r="EES34" s="620"/>
      <c r="EET34" s="620"/>
      <c r="EEU34" s="620"/>
      <c r="EEV34" s="620"/>
      <c r="EEW34" s="620"/>
      <c r="EEX34" s="620"/>
      <c r="EEY34" s="620"/>
      <c r="EEZ34" s="620"/>
      <c r="EFA34" s="620"/>
      <c r="EFB34" s="620"/>
      <c r="EFC34" s="620"/>
      <c r="EFD34" s="620"/>
      <c r="EFE34" s="620"/>
      <c r="EFF34" s="620"/>
      <c r="EFG34" s="620"/>
      <c r="EFH34" s="620"/>
      <c r="EFI34" s="620"/>
      <c r="EFJ34" s="620"/>
      <c r="EFK34" s="620"/>
      <c r="EFL34" s="620"/>
      <c r="EFM34" s="620"/>
      <c r="EFN34" s="620"/>
      <c r="EFO34" s="620"/>
      <c r="EFP34" s="620"/>
      <c r="EFQ34" s="620"/>
      <c r="EFR34" s="620"/>
      <c r="EFS34" s="620"/>
      <c r="EFT34" s="620"/>
      <c r="EFU34" s="620"/>
      <c r="EFV34" s="620"/>
      <c r="EFW34" s="620"/>
      <c r="EFX34" s="620"/>
      <c r="EFY34" s="620"/>
      <c r="EFZ34" s="620"/>
      <c r="EGA34" s="620"/>
      <c r="EGB34" s="620"/>
      <c r="EGC34" s="620"/>
      <c r="EGD34" s="620"/>
      <c r="EGE34" s="620"/>
      <c r="EGF34" s="620"/>
      <c r="EGG34" s="620"/>
      <c r="EGH34" s="620"/>
      <c r="EGI34" s="620"/>
      <c r="EGJ34" s="620"/>
      <c r="EGK34" s="620"/>
      <c r="EGL34" s="620"/>
      <c r="EGM34" s="620"/>
      <c r="EGN34" s="620"/>
      <c r="EGO34" s="620"/>
      <c r="EGP34" s="620"/>
      <c r="EGQ34" s="620"/>
      <c r="EGR34" s="620"/>
      <c r="EGS34" s="620"/>
      <c r="EGT34" s="620"/>
      <c r="EGU34" s="620"/>
      <c r="EGV34" s="620"/>
      <c r="EGW34" s="620"/>
      <c r="EGX34" s="620"/>
      <c r="EGY34" s="620"/>
      <c r="EGZ34" s="620"/>
      <c r="EHA34" s="620"/>
      <c r="EHB34" s="620"/>
      <c r="EHC34" s="620"/>
      <c r="EHD34" s="620"/>
      <c r="EHE34" s="620"/>
      <c r="EHF34" s="620"/>
      <c r="EHG34" s="620"/>
      <c r="EHH34" s="620"/>
      <c r="EHI34" s="620"/>
      <c r="EHJ34" s="620"/>
      <c r="EHK34" s="620"/>
      <c r="EHL34" s="620"/>
      <c r="EHM34" s="620"/>
      <c r="EHN34" s="620"/>
      <c r="EHO34" s="620"/>
      <c r="EHP34" s="620"/>
      <c r="EHQ34" s="620"/>
      <c r="EHR34" s="620"/>
      <c r="EHS34" s="620"/>
      <c r="EHT34" s="620"/>
      <c r="EHU34" s="620"/>
      <c r="EHV34" s="620"/>
      <c r="EHW34" s="620"/>
      <c r="EHX34" s="620"/>
      <c r="EHY34" s="620"/>
      <c r="EHZ34" s="620"/>
      <c r="EIA34" s="620"/>
      <c r="EIB34" s="620"/>
      <c r="EIC34" s="620"/>
      <c r="EID34" s="620"/>
      <c r="EIE34" s="620"/>
      <c r="EIF34" s="620"/>
      <c r="EIG34" s="620"/>
      <c r="EIH34" s="620"/>
      <c r="EII34" s="620"/>
      <c r="EIJ34" s="620"/>
      <c r="EIK34" s="620"/>
      <c r="EIL34" s="620"/>
      <c r="EIM34" s="620"/>
      <c r="EIN34" s="620"/>
      <c r="EIO34" s="620"/>
      <c r="EIP34" s="620"/>
      <c r="EIQ34" s="620"/>
      <c r="EIR34" s="620"/>
      <c r="EIS34" s="620"/>
      <c r="EIT34" s="620"/>
      <c r="EIU34" s="620"/>
      <c r="EIV34" s="620"/>
      <c r="EIW34" s="620"/>
      <c r="EIX34" s="620"/>
      <c r="EIY34" s="620"/>
      <c r="EIZ34" s="620"/>
      <c r="EJA34" s="620"/>
      <c r="EJB34" s="620"/>
      <c r="EJC34" s="620"/>
      <c r="EJD34" s="620"/>
      <c r="EJE34" s="620"/>
      <c r="EJF34" s="620"/>
      <c r="EJG34" s="620"/>
      <c r="EJH34" s="620"/>
      <c r="EJI34" s="620"/>
      <c r="EJJ34" s="620"/>
      <c r="EJK34" s="620"/>
      <c r="EJL34" s="620"/>
      <c r="EJM34" s="620"/>
      <c r="EJN34" s="620"/>
      <c r="EJO34" s="620"/>
      <c r="EJP34" s="620"/>
      <c r="EJQ34" s="620"/>
      <c r="EJR34" s="620"/>
      <c r="EJS34" s="620"/>
      <c r="EJT34" s="620"/>
      <c r="EJU34" s="620"/>
      <c r="EJV34" s="620"/>
      <c r="EJW34" s="620"/>
      <c r="EJX34" s="620"/>
      <c r="EJY34" s="620"/>
      <c r="EJZ34" s="620"/>
      <c r="EKA34" s="620"/>
      <c r="EKB34" s="620"/>
      <c r="EKC34" s="620"/>
      <c r="EKD34" s="620"/>
      <c r="EKE34" s="620"/>
      <c r="EKF34" s="620"/>
      <c r="EKG34" s="620"/>
      <c r="EKH34" s="620"/>
      <c r="EKI34" s="620"/>
      <c r="EKJ34" s="620"/>
      <c r="EKK34" s="620"/>
      <c r="EKL34" s="620"/>
      <c r="EKM34" s="620"/>
      <c r="EKN34" s="620"/>
      <c r="EKO34" s="620"/>
      <c r="EKP34" s="620"/>
      <c r="EKQ34" s="620"/>
      <c r="EKR34" s="620"/>
      <c r="EKS34" s="620"/>
      <c r="EKT34" s="620"/>
      <c r="EKU34" s="620"/>
      <c r="EKV34" s="620"/>
      <c r="EKW34" s="620"/>
      <c r="EKX34" s="620"/>
      <c r="EKY34" s="620"/>
      <c r="EKZ34" s="620"/>
      <c r="ELA34" s="620"/>
      <c r="ELB34" s="620"/>
      <c r="ELC34" s="620"/>
      <c r="ELD34" s="620"/>
      <c r="ELE34" s="620"/>
      <c r="ELF34" s="620"/>
      <c r="ELG34" s="620"/>
      <c r="ELH34" s="620"/>
      <c r="ELI34" s="620"/>
      <c r="ELJ34" s="620"/>
      <c r="ELK34" s="620"/>
      <c r="ELL34" s="620"/>
      <c r="ELM34" s="620"/>
      <c r="ELN34" s="620"/>
      <c r="ELO34" s="620"/>
      <c r="ELP34" s="620"/>
      <c r="ELQ34" s="620"/>
      <c r="ELR34" s="620"/>
      <c r="ELS34" s="620"/>
      <c r="ELT34" s="620"/>
      <c r="ELU34" s="620"/>
      <c r="ELV34" s="620"/>
      <c r="ELW34" s="620"/>
      <c r="ELX34" s="620"/>
      <c r="ELY34" s="620"/>
      <c r="ELZ34" s="620"/>
      <c r="EMA34" s="620"/>
      <c r="EMB34" s="620"/>
      <c r="EMC34" s="620"/>
      <c r="EMD34" s="620"/>
      <c r="EME34" s="620"/>
      <c r="EMF34" s="620"/>
      <c r="EMG34" s="620"/>
      <c r="EMH34" s="620"/>
      <c r="EMI34" s="620"/>
      <c r="EMJ34" s="620"/>
      <c r="EMK34" s="620"/>
      <c r="EML34" s="620"/>
      <c r="EMM34" s="620"/>
      <c r="EMN34" s="620"/>
      <c r="EMO34" s="620"/>
      <c r="EMP34" s="620"/>
      <c r="EMQ34" s="620"/>
      <c r="EMR34" s="620"/>
      <c r="EMS34" s="620"/>
      <c r="EMT34" s="620"/>
      <c r="EMU34" s="620"/>
      <c r="EMV34" s="620"/>
      <c r="EMW34" s="620"/>
      <c r="EMX34" s="620"/>
      <c r="EMY34" s="620"/>
      <c r="EMZ34" s="620"/>
      <c r="ENA34" s="620"/>
      <c r="ENB34" s="620"/>
      <c r="ENC34" s="620"/>
      <c r="END34" s="620"/>
      <c r="ENE34" s="620"/>
      <c r="ENF34" s="620"/>
      <c r="ENG34" s="620"/>
      <c r="ENH34" s="620"/>
      <c r="ENI34" s="620"/>
      <c r="ENJ34" s="620"/>
      <c r="ENK34" s="620"/>
      <c r="ENL34" s="620"/>
      <c r="ENM34" s="620"/>
      <c r="ENN34" s="620"/>
      <c r="ENO34" s="620"/>
      <c r="ENP34" s="620"/>
      <c r="ENQ34" s="620"/>
      <c r="ENR34" s="620"/>
      <c r="ENS34" s="620"/>
      <c r="ENT34" s="620"/>
      <c r="ENU34" s="620"/>
      <c r="ENV34" s="620"/>
      <c r="ENW34" s="620"/>
      <c r="ENX34" s="620"/>
      <c r="ENY34" s="620"/>
      <c r="ENZ34" s="620"/>
      <c r="EOA34" s="620"/>
      <c r="EOB34" s="620"/>
      <c r="EOC34" s="620"/>
      <c r="EOD34" s="620"/>
      <c r="EOE34" s="620"/>
      <c r="EOF34" s="620"/>
      <c r="EOG34" s="620"/>
      <c r="EOH34" s="620"/>
      <c r="EOI34" s="620"/>
      <c r="EOJ34" s="620"/>
      <c r="EOK34" s="620"/>
      <c r="EOL34" s="620"/>
      <c r="EOM34" s="620"/>
      <c r="EON34" s="620"/>
      <c r="EOO34" s="620"/>
      <c r="EOP34" s="620"/>
      <c r="EOQ34" s="620"/>
      <c r="EOR34" s="620"/>
      <c r="EOS34" s="620"/>
      <c r="EOT34" s="620"/>
      <c r="EOU34" s="620"/>
      <c r="EOV34" s="620"/>
      <c r="EOW34" s="620"/>
      <c r="EOX34" s="620"/>
      <c r="EOY34" s="620"/>
      <c r="EOZ34" s="620"/>
      <c r="EPA34" s="620"/>
      <c r="EPB34" s="620"/>
      <c r="EPC34" s="620"/>
      <c r="EPD34" s="620"/>
      <c r="EPE34" s="620"/>
      <c r="EPF34" s="620"/>
      <c r="EPG34" s="620"/>
      <c r="EPH34" s="620"/>
      <c r="EPI34" s="620"/>
      <c r="EPJ34" s="620"/>
      <c r="EPK34" s="620"/>
      <c r="EPL34" s="620"/>
      <c r="EPM34" s="620"/>
      <c r="EPN34" s="620"/>
      <c r="EPO34" s="620"/>
      <c r="EPP34" s="620"/>
      <c r="EPQ34" s="620"/>
      <c r="EPR34" s="620"/>
      <c r="EPS34" s="620"/>
      <c r="EPT34" s="620"/>
      <c r="EPU34" s="620"/>
      <c r="EPV34" s="620"/>
      <c r="EPW34" s="620"/>
      <c r="EPX34" s="620"/>
      <c r="EPY34" s="620"/>
      <c r="EPZ34" s="620"/>
      <c r="EQA34" s="620"/>
      <c r="EQB34" s="620"/>
      <c r="EQC34" s="620"/>
      <c r="EQD34" s="620"/>
      <c r="EQE34" s="620"/>
      <c r="EQF34" s="620"/>
      <c r="EQG34" s="620"/>
      <c r="EQH34" s="620"/>
      <c r="EQI34" s="620"/>
      <c r="EQJ34" s="620"/>
      <c r="EQK34" s="620"/>
      <c r="EQL34" s="620"/>
      <c r="EQM34" s="620"/>
      <c r="EQN34" s="620"/>
      <c r="EQO34" s="620"/>
      <c r="EQP34" s="620"/>
      <c r="EQQ34" s="620"/>
      <c r="EQR34" s="620"/>
      <c r="EQS34" s="620"/>
      <c r="EQT34" s="620"/>
      <c r="EQU34" s="620"/>
      <c r="EQV34" s="620"/>
      <c r="EQW34" s="620"/>
      <c r="EQX34" s="620"/>
      <c r="EQY34" s="620"/>
      <c r="EQZ34" s="620"/>
      <c r="ERA34" s="620"/>
      <c r="ERB34" s="620"/>
      <c r="ERC34" s="620"/>
      <c r="ERD34" s="620"/>
      <c r="ERE34" s="620"/>
      <c r="ERF34" s="620"/>
      <c r="ERG34" s="620"/>
      <c r="ERH34" s="620"/>
      <c r="ERI34" s="620"/>
      <c r="ERJ34" s="620"/>
      <c r="ERK34" s="620"/>
      <c r="ERL34" s="620"/>
      <c r="ERM34" s="620"/>
      <c r="ERN34" s="620"/>
      <c r="ERO34" s="620"/>
      <c r="ERP34" s="620"/>
      <c r="ERQ34" s="620"/>
      <c r="ERR34" s="620"/>
      <c r="ERS34" s="620"/>
      <c r="ERT34" s="620"/>
      <c r="ERU34" s="620"/>
      <c r="ERV34" s="620"/>
      <c r="ERW34" s="620"/>
      <c r="ERX34" s="620"/>
      <c r="ERY34" s="620"/>
      <c r="ERZ34" s="620"/>
      <c r="ESA34" s="620"/>
      <c r="ESB34" s="620"/>
      <c r="ESC34" s="620"/>
      <c r="ESD34" s="620"/>
      <c r="ESE34" s="620"/>
      <c r="ESF34" s="620"/>
      <c r="ESG34" s="620"/>
      <c r="ESH34" s="620"/>
      <c r="ESI34" s="620"/>
      <c r="ESJ34" s="620"/>
      <c r="ESK34" s="620"/>
      <c r="ESL34" s="620"/>
      <c r="ESM34" s="620"/>
      <c r="ESN34" s="620"/>
      <c r="ESO34" s="620"/>
      <c r="ESP34" s="620"/>
      <c r="ESQ34" s="620"/>
      <c r="ESR34" s="620"/>
      <c r="ESS34" s="620"/>
      <c r="EST34" s="620"/>
      <c r="ESU34" s="620"/>
      <c r="ESV34" s="620"/>
      <c r="ESW34" s="620"/>
      <c r="ESX34" s="620"/>
      <c r="ESY34" s="620"/>
      <c r="ESZ34" s="620"/>
      <c r="ETA34" s="620"/>
      <c r="ETB34" s="620"/>
      <c r="ETC34" s="620"/>
      <c r="ETD34" s="620"/>
      <c r="ETE34" s="620"/>
      <c r="ETF34" s="620"/>
      <c r="ETG34" s="620"/>
      <c r="ETH34" s="620"/>
      <c r="ETI34" s="620"/>
      <c r="ETJ34" s="620"/>
      <c r="ETK34" s="620"/>
      <c r="ETL34" s="620"/>
      <c r="ETM34" s="620"/>
      <c r="ETN34" s="620"/>
      <c r="ETO34" s="620"/>
      <c r="ETP34" s="620"/>
      <c r="ETQ34" s="620"/>
      <c r="ETR34" s="620"/>
      <c r="ETS34" s="620"/>
      <c r="ETT34" s="620"/>
      <c r="ETU34" s="620"/>
      <c r="ETV34" s="620"/>
      <c r="ETW34" s="620"/>
      <c r="ETX34" s="620"/>
      <c r="ETY34" s="620"/>
      <c r="ETZ34" s="620"/>
      <c r="EUA34" s="620"/>
      <c r="EUB34" s="620"/>
      <c r="EUC34" s="620"/>
      <c r="EUD34" s="620"/>
      <c r="EUE34" s="620"/>
      <c r="EUF34" s="620"/>
      <c r="EUG34" s="620"/>
      <c r="EUH34" s="620"/>
      <c r="EUI34" s="620"/>
      <c r="EUJ34" s="620"/>
      <c r="EUK34" s="620"/>
      <c r="EUL34" s="620"/>
      <c r="EUM34" s="620"/>
      <c r="EUN34" s="620"/>
      <c r="EUO34" s="620"/>
      <c r="EUP34" s="620"/>
      <c r="EUQ34" s="620"/>
      <c r="EUR34" s="620"/>
      <c r="EUS34" s="620"/>
      <c r="EUT34" s="620"/>
      <c r="EUU34" s="620"/>
      <c r="EUV34" s="620"/>
      <c r="EUW34" s="620"/>
      <c r="EUX34" s="620"/>
      <c r="EUY34" s="620"/>
      <c r="EUZ34" s="620"/>
      <c r="EVA34" s="620"/>
      <c r="EVB34" s="620"/>
      <c r="EVC34" s="620"/>
      <c r="EVD34" s="620"/>
      <c r="EVE34" s="620"/>
      <c r="EVF34" s="620"/>
      <c r="EVG34" s="620"/>
      <c r="EVH34" s="620"/>
      <c r="EVI34" s="620"/>
      <c r="EVJ34" s="620"/>
      <c r="EVK34" s="620"/>
      <c r="EVL34" s="620"/>
      <c r="EVM34" s="620"/>
      <c r="EVN34" s="620"/>
      <c r="EVO34" s="620"/>
      <c r="EVP34" s="620"/>
      <c r="EVQ34" s="620"/>
      <c r="EVR34" s="620"/>
      <c r="EVS34" s="620"/>
      <c r="EVT34" s="620"/>
      <c r="EVU34" s="620"/>
      <c r="EVV34" s="620"/>
      <c r="EVW34" s="620"/>
      <c r="EVX34" s="620"/>
      <c r="EVY34" s="620"/>
      <c r="EVZ34" s="620"/>
      <c r="EWA34" s="620"/>
      <c r="EWB34" s="620"/>
      <c r="EWC34" s="620"/>
      <c r="EWD34" s="620"/>
      <c r="EWE34" s="620"/>
      <c r="EWF34" s="620"/>
      <c r="EWG34" s="620"/>
      <c r="EWH34" s="620"/>
      <c r="EWI34" s="620"/>
      <c r="EWJ34" s="620"/>
      <c r="EWK34" s="620"/>
      <c r="EWL34" s="620"/>
      <c r="EWM34" s="620"/>
      <c r="EWN34" s="620"/>
      <c r="EWO34" s="620"/>
      <c r="EWP34" s="620"/>
      <c r="EWQ34" s="620"/>
      <c r="EWR34" s="620"/>
      <c r="EWS34" s="620"/>
      <c r="EWT34" s="620"/>
      <c r="EWU34" s="620"/>
      <c r="EWV34" s="620"/>
      <c r="EWW34" s="620"/>
      <c r="EWX34" s="620"/>
      <c r="EWY34" s="620"/>
      <c r="EWZ34" s="620"/>
      <c r="EXA34" s="620"/>
      <c r="EXB34" s="620"/>
      <c r="EXC34" s="620"/>
      <c r="EXD34" s="620"/>
      <c r="EXE34" s="620"/>
      <c r="EXF34" s="620"/>
      <c r="EXG34" s="620"/>
      <c r="EXH34" s="620"/>
      <c r="EXI34" s="620"/>
      <c r="EXJ34" s="620"/>
      <c r="EXK34" s="620"/>
      <c r="EXL34" s="620"/>
      <c r="EXM34" s="620"/>
      <c r="EXN34" s="620"/>
      <c r="EXO34" s="620"/>
      <c r="EXP34" s="620"/>
      <c r="EXQ34" s="620"/>
      <c r="EXR34" s="620"/>
      <c r="EXS34" s="620"/>
      <c r="EXT34" s="620"/>
      <c r="EXU34" s="620"/>
      <c r="EXV34" s="620"/>
      <c r="EXW34" s="620"/>
      <c r="EXX34" s="620"/>
      <c r="EXY34" s="620"/>
      <c r="EXZ34" s="620"/>
      <c r="EYA34" s="620"/>
      <c r="EYB34" s="620"/>
      <c r="EYC34" s="620"/>
      <c r="EYD34" s="620"/>
      <c r="EYE34" s="620"/>
      <c r="EYF34" s="620"/>
      <c r="EYG34" s="620"/>
      <c r="EYH34" s="620"/>
      <c r="EYI34" s="620"/>
      <c r="EYJ34" s="620"/>
      <c r="EYK34" s="620"/>
      <c r="EYL34" s="620"/>
      <c r="EYM34" s="620"/>
      <c r="EYN34" s="620"/>
      <c r="EYO34" s="620"/>
      <c r="EYP34" s="620"/>
      <c r="EYQ34" s="620"/>
      <c r="EYR34" s="620"/>
      <c r="EYS34" s="620"/>
      <c r="EYT34" s="620"/>
      <c r="EYU34" s="620"/>
      <c r="EYV34" s="620"/>
      <c r="EYW34" s="620"/>
      <c r="EYX34" s="620"/>
      <c r="EYY34" s="620"/>
      <c r="EYZ34" s="620"/>
      <c r="EZA34" s="620"/>
      <c r="EZB34" s="620"/>
      <c r="EZC34" s="620"/>
      <c r="EZD34" s="620"/>
      <c r="EZE34" s="620"/>
      <c r="EZF34" s="620"/>
      <c r="EZG34" s="620"/>
      <c r="EZH34" s="620"/>
      <c r="EZI34" s="620"/>
      <c r="EZJ34" s="620"/>
      <c r="EZK34" s="620"/>
      <c r="EZL34" s="620"/>
      <c r="EZM34" s="620"/>
      <c r="EZN34" s="620"/>
      <c r="EZO34" s="620"/>
      <c r="EZP34" s="620"/>
      <c r="EZQ34" s="620"/>
      <c r="EZR34" s="620"/>
      <c r="EZS34" s="620"/>
      <c r="EZT34" s="620"/>
      <c r="EZU34" s="620"/>
      <c r="EZV34" s="620"/>
      <c r="EZW34" s="620"/>
      <c r="EZX34" s="620"/>
      <c r="EZY34" s="620"/>
      <c r="EZZ34" s="620"/>
      <c r="FAA34" s="620"/>
      <c r="FAB34" s="620"/>
      <c r="FAC34" s="620"/>
      <c r="FAD34" s="620"/>
      <c r="FAE34" s="620"/>
      <c r="FAF34" s="620"/>
      <c r="FAG34" s="620"/>
      <c r="FAH34" s="620"/>
      <c r="FAI34" s="620"/>
      <c r="FAJ34" s="620"/>
      <c r="FAK34" s="620"/>
      <c r="FAL34" s="620"/>
      <c r="FAM34" s="620"/>
      <c r="FAN34" s="620"/>
      <c r="FAO34" s="620"/>
      <c r="FAP34" s="620"/>
    </row>
    <row r="35" spans="1:4098" ht="23.25" customHeight="1" thickBot="1" x14ac:dyDescent="0.25">
      <c r="B35" s="443"/>
      <c r="C35" s="444"/>
      <c r="D35" s="386"/>
      <c r="E35" s="446"/>
      <c r="F35" s="483"/>
      <c r="G35" s="386"/>
      <c r="H35" s="386"/>
      <c r="I35" s="537"/>
      <c r="J35" s="483"/>
      <c r="K35" s="287">
        <f>K21+K19+K29+K31+K23+K25+K27+K33</f>
        <v>235900</v>
      </c>
      <c r="L35" s="288"/>
      <c r="M35" s="613"/>
      <c r="N35" s="613"/>
      <c r="O35" s="613"/>
      <c r="P35" s="615"/>
      <c r="Q35" s="615"/>
      <c r="R35" s="615"/>
      <c r="S35" s="613"/>
      <c r="AG35" s="620"/>
      <c r="AH35" s="620"/>
      <c r="AI35" s="620"/>
      <c r="AJ35" s="620"/>
      <c r="AK35" s="620"/>
      <c r="AL35" s="620"/>
      <c r="AM35" s="620"/>
      <c r="AN35" s="620"/>
      <c r="AO35" s="620"/>
      <c r="AP35" s="620"/>
      <c r="AQ35" s="620"/>
      <c r="AR35" s="620"/>
      <c r="AS35" s="620"/>
      <c r="AT35" s="620"/>
      <c r="AU35" s="620"/>
      <c r="AV35" s="620"/>
      <c r="AW35" s="620"/>
      <c r="AX35" s="620"/>
      <c r="AY35" s="620"/>
      <c r="AZ35" s="620"/>
      <c r="BA35" s="620"/>
      <c r="BB35" s="620"/>
      <c r="BC35" s="620"/>
      <c r="BD35" s="620"/>
      <c r="BE35" s="620"/>
      <c r="BF35" s="620"/>
      <c r="BG35" s="620"/>
      <c r="BH35" s="620"/>
      <c r="BI35" s="620"/>
      <c r="BJ35" s="620"/>
      <c r="BK35" s="620"/>
      <c r="BL35" s="620"/>
      <c r="BM35" s="620"/>
      <c r="BN35" s="620"/>
      <c r="BO35" s="620"/>
      <c r="BP35" s="620"/>
      <c r="BQ35" s="620"/>
      <c r="BR35" s="620"/>
      <c r="BS35" s="620"/>
      <c r="BT35" s="620"/>
      <c r="BU35" s="620"/>
      <c r="BV35" s="620"/>
      <c r="BW35" s="620"/>
      <c r="BX35" s="620"/>
      <c r="BY35" s="620"/>
      <c r="BZ35" s="620"/>
      <c r="CA35" s="620"/>
      <c r="CB35" s="620"/>
      <c r="CC35" s="620"/>
      <c r="CD35" s="620"/>
      <c r="CE35" s="620"/>
      <c r="CF35" s="620"/>
      <c r="CG35" s="620"/>
      <c r="CH35" s="620"/>
      <c r="CI35" s="620"/>
      <c r="CJ35" s="620"/>
      <c r="CK35" s="620"/>
      <c r="CL35" s="620"/>
      <c r="CM35" s="620"/>
      <c r="CN35" s="620"/>
      <c r="CO35" s="620"/>
      <c r="CP35" s="620"/>
      <c r="CQ35" s="620"/>
      <c r="CR35" s="620"/>
      <c r="CS35" s="620"/>
      <c r="CT35" s="620"/>
      <c r="CU35" s="620"/>
      <c r="CV35" s="620"/>
      <c r="CW35" s="620"/>
      <c r="CX35" s="620"/>
      <c r="CY35" s="620"/>
      <c r="CZ35" s="620"/>
      <c r="DA35" s="620"/>
      <c r="DB35" s="620"/>
      <c r="DC35" s="620"/>
      <c r="DD35" s="620"/>
      <c r="DE35" s="620"/>
      <c r="DF35" s="620"/>
      <c r="DG35" s="620"/>
      <c r="DH35" s="620"/>
      <c r="DI35" s="620"/>
      <c r="DJ35" s="620"/>
      <c r="DK35" s="620"/>
      <c r="DL35" s="620"/>
      <c r="DM35" s="620"/>
      <c r="DN35" s="620"/>
      <c r="DO35" s="620"/>
      <c r="DP35" s="620"/>
      <c r="DQ35" s="620"/>
      <c r="DR35" s="620"/>
      <c r="DS35" s="620"/>
      <c r="DT35" s="620"/>
      <c r="DU35" s="620"/>
      <c r="DV35" s="620"/>
      <c r="DW35" s="620"/>
      <c r="DX35" s="620"/>
      <c r="DY35" s="620"/>
      <c r="DZ35" s="620"/>
      <c r="EA35" s="620"/>
      <c r="EB35" s="620"/>
      <c r="EC35" s="620"/>
      <c r="ED35" s="620"/>
      <c r="EE35" s="620"/>
      <c r="EF35" s="620"/>
      <c r="EG35" s="620"/>
      <c r="EH35" s="620"/>
      <c r="EI35" s="620"/>
      <c r="EJ35" s="620"/>
      <c r="EK35" s="620"/>
      <c r="EL35" s="620"/>
      <c r="EM35" s="620"/>
      <c r="EN35" s="620"/>
      <c r="EO35" s="620"/>
      <c r="EP35" s="620"/>
      <c r="EQ35" s="620"/>
      <c r="ER35" s="620"/>
      <c r="ES35" s="620"/>
      <c r="ET35" s="620"/>
      <c r="EU35" s="620"/>
      <c r="EV35" s="620"/>
      <c r="EW35" s="620"/>
      <c r="EX35" s="620"/>
      <c r="EY35" s="620"/>
      <c r="EZ35" s="620"/>
      <c r="FA35" s="620"/>
      <c r="FB35" s="620"/>
      <c r="FC35" s="620"/>
      <c r="FD35" s="620"/>
      <c r="FE35" s="620"/>
      <c r="FF35" s="620"/>
      <c r="FG35" s="620"/>
      <c r="FH35" s="620"/>
      <c r="FI35" s="620"/>
      <c r="FJ35" s="620"/>
      <c r="FK35" s="620"/>
      <c r="FL35" s="620"/>
      <c r="FM35" s="620"/>
      <c r="FN35" s="620"/>
      <c r="FO35" s="620"/>
      <c r="FP35" s="620"/>
      <c r="FQ35" s="620"/>
      <c r="FR35" s="620"/>
      <c r="FS35" s="620"/>
      <c r="FT35" s="620"/>
      <c r="FU35" s="620"/>
      <c r="FV35" s="620"/>
      <c r="FW35" s="620"/>
      <c r="FX35" s="620"/>
      <c r="FY35" s="620"/>
      <c r="FZ35" s="620"/>
      <c r="GA35" s="620"/>
      <c r="GB35" s="620"/>
      <c r="GC35" s="620"/>
      <c r="GD35" s="620"/>
      <c r="GE35" s="620"/>
      <c r="GF35" s="620"/>
      <c r="GG35" s="620"/>
      <c r="GH35" s="620"/>
      <c r="GI35" s="620"/>
      <c r="GJ35" s="620"/>
      <c r="GK35" s="620"/>
      <c r="GL35" s="620"/>
      <c r="GM35" s="620"/>
      <c r="GN35" s="620"/>
      <c r="GO35" s="620"/>
      <c r="GP35" s="620"/>
      <c r="GQ35" s="620"/>
      <c r="GR35" s="620"/>
      <c r="GS35" s="620"/>
      <c r="GT35" s="620"/>
      <c r="GU35" s="620"/>
      <c r="GV35" s="620"/>
      <c r="GW35" s="620"/>
      <c r="GX35" s="620"/>
      <c r="GY35" s="620"/>
      <c r="GZ35" s="620"/>
      <c r="HA35" s="620"/>
      <c r="HB35" s="620"/>
      <c r="HC35" s="620"/>
      <c r="HD35" s="620"/>
      <c r="HE35" s="620"/>
      <c r="HF35" s="620"/>
      <c r="HG35" s="620"/>
      <c r="HH35" s="620"/>
      <c r="HI35" s="620"/>
      <c r="HJ35" s="620"/>
      <c r="HK35" s="620"/>
      <c r="HL35" s="620"/>
      <c r="HM35" s="620"/>
      <c r="HN35" s="620"/>
      <c r="HO35" s="620"/>
      <c r="HP35" s="620"/>
      <c r="HQ35" s="620"/>
      <c r="HR35" s="620"/>
      <c r="HS35" s="620"/>
      <c r="HT35" s="620"/>
      <c r="HU35" s="620"/>
      <c r="HV35" s="620"/>
      <c r="HW35" s="620"/>
      <c r="HX35" s="620"/>
      <c r="HY35" s="620"/>
      <c r="HZ35" s="620"/>
      <c r="IA35" s="620"/>
      <c r="IB35" s="620"/>
      <c r="IC35" s="620"/>
      <c r="ID35" s="620"/>
      <c r="IE35" s="620"/>
      <c r="IF35" s="620"/>
      <c r="IG35" s="620"/>
      <c r="IH35" s="620"/>
      <c r="II35" s="620"/>
      <c r="IJ35" s="620"/>
      <c r="IK35" s="620"/>
      <c r="IL35" s="620"/>
      <c r="IM35" s="620"/>
      <c r="IN35" s="620"/>
      <c r="IO35" s="620"/>
      <c r="IP35" s="620"/>
      <c r="IQ35" s="620"/>
      <c r="IR35" s="620"/>
      <c r="IS35" s="620"/>
      <c r="IT35" s="620"/>
      <c r="IU35" s="620"/>
      <c r="IV35" s="620"/>
      <c r="IW35" s="620"/>
      <c r="IX35" s="620"/>
      <c r="IY35" s="620"/>
      <c r="IZ35" s="620"/>
      <c r="JA35" s="620"/>
      <c r="JB35" s="620"/>
      <c r="JC35" s="620"/>
      <c r="JD35" s="620"/>
      <c r="JE35" s="620"/>
      <c r="JF35" s="620"/>
      <c r="JG35" s="620"/>
      <c r="JH35" s="620"/>
      <c r="JI35" s="620"/>
      <c r="JJ35" s="620"/>
      <c r="JK35" s="620"/>
      <c r="JL35" s="620"/>
      <c r="JM35" s="620"/>
      <c r="JN35" s="620"/>
      <c r="JO35" s="620"/>
      <c r="JP35" s="620"/>
      <c r="JQ35" s="620"/>
      <c r="JR35" s="620"/>
      <c r="JS35" s="620"/>
      <c r="JT35" s="620"/>
      <c r="JU35" s="620"/>
      <c r="JV35" s="620"/>
      <c r="JW35" s="620"/>
      <c r="JX35" s="620"/>
      <c r="JY35" s="620"/>
      <c r="JZ35" s="620"/>
      <c r="KA35" s="620"/>
      <c r="KB35" s="620"/>
      <c r="KC35" s="620"/>
      <c r="KD35" s="620"/>
      <c r="KE35" s="620"/>
      <c r="KF35" s="620"/>
      <c r="KG35" s="620"/>
      <c r="KH35" s="620"/>
      <c r="KI35" s="620"/>
      <c r="KJ35" s="620"/>
      <c r="KK35" s="620"/>
      <c r="KL35" s="620"/>
      <c r="KM35" s="620"/>
      <c r="KN35" s="620"/>
      <c r="KO35" s="620"/>
      <c r="KP35" s="620"/>
      <c r="KQ35" s="620"/>
      <c r="KR35" s="620"/>
      <c r="KS35" s="620"/>
      <c r="KT35" s="620"/>
      <c r="KU35" s="620"/>
      <c r="KV35" s="620"/>
      <c r="KW35" s="620"/>
      <c r="KX35" s="620"/>
      <c r="KY35" s="620"/>
      <c r="KZ35" s="620"/>
      <c r="LA35" s="620"/>
      <c r="LB35" s="620"/>
      <c r="LC35" s="620"/>
      <c r="LD35" s="620"/>
      <c r="LE35" s="620"/>
      <c r="LF35" s="620"/>
      <c r="LG35" s="620"/>
      <c r="LH35" s="620"/>
      <c r="LI35" s="620"/>
      <c r="LJ35" s="620"/>
      <c r="LK35" s="620"/>
      <c r="LL35" s="620"/>
      <c r="LM35" s="620"/>
      <c r="LN35" s="620"/>
      <c r="LO35" s="620"/>
      <c r="LP35" s="620"/>
      <c r="LQ35" s="620"/>
      <c r="LR35" s="620"/>
      <c r="LS35" s="620"/>
      <c r="LT35" s="620"/>
      <c r="LU35" s="620"/>
      <c r="LV35" s="620"/>
      <c r="LW35" s="620"/>
      <c r="LX35" s="620"/>
      <c r="LY35" s="620"/>
      <c r="LZ35" s="620"/>
      <c r="MA35" s="620"/>
      <c r="MB35" s="620"/>
      <c r="MC35" s="620"/>
      <c r="MD35" s="620"/>
      <c r="ME35" s="620"/>
      <c r="MF35" s="620"/>
      <c r="MG35" s="620"/>
      <c r="MH35" s="620"/>
      <c r="MI35" s="620"/>
      <c r="MJ35" s="620"/>
      <c r="MK35" s="620"/>
      <c r="ML35" s="620"/>
      <c r="MM35" s="620"/>
      <c r="MN35" s="620"/>
      <c r="MO35" s="620"/>
      <c r="MP35" s="620"/>
      <c r="MQ35" s="620"/>
      <c r="MR35" s="620"/>
      <c r="MS35" s="620"/>
      <c r="MT35" s="620"/>
      <c r="MU35" s="620"/>
      <c r="MV35" s="620"/>
      <c r="MW35" s="620"/>
      <c r="MX35" s="620"/>
      <c r="MY35" s="620"/>
      <c r="MZ35" s="620"/>
      <c r="NA35" s="620"/>
      <c r="NB35" s="620"/>
      <c r="NC35" s="620"/>
      <c r="ND35" s="620"/>
      <c r="NE35" s="620"/>
      <c r="NF35" s="620"/>
      <c r="NG35" s="620"/>
      <c r="NH35" s="620"/>
      <c r="NI35" s="620"/>
      <c r="NJ35" s="620"/>
      <c r="NK35" s="620"/>
      <c r="NL35" s="620"/>
      <c r="NM35" s="620"/>
      <c r="NN35" s="620"/>
      <c r="NO35" s="620"/>
      <c r="NP35" s="620"/>
      <c r="NQ35" s="620"/>
      <c r="NR35" s="620"/>
      <c r="NS35" s="620"/>
      <c r="NT35" s="620"/>
      <c r="NU35" s="620"/>
      <c r="NV35" s="620"/>
      <c r="NW35" s="620"/>
      <c r="NX35" s="620"/>
      <c r="NY35" s="620"/>
      <c r="NZ35" s="620"/>
      <c r="OA35" s="620"/>
      <c r="OB35" s="620"/>
      <c r="OC35" s="620"/>
      <c r="OD35" s="620"/>
      <c r="OE35" s="620"/>
      <c r="OF35" s="620"/>
      <c r="OG35" s="620"/>
      <c r="OH35" s="620"/>
      <c r="OI35" s="620"/>
      <c r="OJ35" s="620"/>
      <c r="OK35" s="620"/>
      <c r="OL35" s="620"/>
      <c r="OM35" s="620"/>
      <c r="ON35" s="620"/>
      <c r="OO35" s="620"/>
      <c r="OP35" s="620"/>
      <c r="OQ35" s="620"/>
      <c r="OR35" s="620"/>
      <c r="OS35" s="620"/>
      <c r="OT35" s="620"/>
      <c r="OU35" s="620"/>
      <c r="OV35" s="620"/>
      <c r="OW35" s="620"/>
      <c r="OX35" s="620"/>
      <c r="OY35" s="620"/>
      <c r="OZ35" s="620"/>
      <c r="PA35" s="620"/>
      <c r="PB35" s="620"/>
      <c r="PC35" s="620"/>
      <c r="PD35" s="620"/>
      <c r="PE35" s="620"/>
      <c r="PF35" s="620"/>
      <c r="PG35" s="620"/>
      <c r="PH35" s="620"/>
      <c r="PI35" s="620"/>
      <c r="PJ35" s="620"/>
      <c r="PK35" s="620"/>
      <c r="PL35" s="620"/>
      <c r="PM35" s="620"/>
      <c r="PN35" s="620"/>
      <c r="PO35" s="620"/>
      <c r="PP35" s="620"/>
      <c r="PQ35" s="620"/>
      <c r="PR35" s="620"/>
      <c r="PS35" s="620"/>
      <c r="PT35" s="620"/>
      <c r="PU35" s="620"/>
      <c r="PV35" s="620"/>
      <c r="PW35" s="620"/>
      <c r="PX35" s="620"/>
      <c r="PY35" s="620"/>
      <c r="PZ35" s="620"/>
      <c r="QA35" s="620"/>
      <c r="QB35" s="620"/>
      <c r="QC35" s="620"/>
      <c r="QD35" s="620"/>
      <c r="QE35" s="620"/>
      <c r="QF35" s="620"/>
      <c r="QG35" s="620"/>
      <c r="QH35" s="620"/>
      <c r="QI35" s="620"/>
      <c r="QJ35" s="620"/>
      <c r="QK35" s="620"/>
      <c r="QL35" s="620"/>
      <c r="QM35" s="620"/>
      <c r="QN35" s="620"/>
      <c r="QO35" s="620"/>
      <c r="QP35" s="620"/>
      <c r="QQ35" s="620"/>
      <c r="QR35" s="620"/>
      <c r="QS35" s="620"/>
      <c r="QT35" s="620"/>
      <c r="QU35" s="620"/>
      <c r="QV35" s="620"/>
      <c r="QW35" s="620"/>
      <c r="QX35" s="620"/>
      <c r="QY35" s="620"/>
      <c r="QZ35" s="620"/>
      <c r="RA35" s="620"/>
      <c r="RB35" s="620"/>
      <c r="RC35" s="620"/>
      <c r="RD35" s="620"/>
      <c r="RE35" s="620"/>
      <c r="RF35" s="620"/>
      <c r="RG35" s="620"/>
      <c r="RH35" s="620"/>
      <c r="RI35" s="620"/>
      <c r="RJ35" s="620"/>
      <c r="RK35" s="620"/>
      <c r="RL35" s="620"/>
      <c r="RM35" s="620"/>
      <c r="RN35" s="620"/>
      <c r="RO35" s="620"/>
      <c r="RP35" s="620"/>
      <c r="RQ35" s="620"/>
      <c r="RR35" s="620"/>
      <c r="RS35" s="620"/>
      <c r="RT35" s="620"/>
      <c r="RU35" s="620"/>
      <c r="RV35" s="620"/>
      <c r="RW35" s="620"/>
      <c r="RX35" s="620"/>
      <c r="RY35" s="620"/>
      <c r="RZ35" s="620"/>
      <c r="SA35" s="620"/>
      <c r="SB35" s="620"/>
      <c r="SC35" s="620"/>
      <c r="SD35" s="620"/>
      <c r="SE35" s="620"/>
      <c r="SF35" s="620"/>
      <c r="SG35" s="620"/>
      <c r="SH35" s="620"/>
      <c r="SI35" s="620"/>
      <c r="SJ35" s="620"/>
      <c r="SK35" s="620"/>
      <c r="SL35" s="620"/>
      <c r="SM35" s="620"/>
      <c r="SN35" s="620"/>
      <c r="SO35" s="620"/>
      <c r="SP35" s="620"/>
      <c r="SQ35" s="620"/>
      <c r="SR35" s="620"/>
      <c r="SS35" s="620"/>
      <c r="ST35" s="620"/>
      <c r="SU35" s="620"/>
      <c r="SV35" s="620"/>
      <c r="SW35" s="620"/>
      <c r="SX35" s="620"/>
      <c r="SY35" s="620"/>
      <c r="SZ35" s="620"/>
      <c r="TA35" s="620"/>
      <c r="TB35" s="620"/>
      <c r="TC35" s="620"/>
      <c r="TD35" s="620"/>
      <c r="TE35" s="620"/>
      <c r="TF35" s="620"/>
      <c r="TG35" s="620"/>
      <c r="TH35" s="620"/>
      <c r="TI35" s="620"/>
      <c r="TJ35" s="620"/>
      <c r="TK35" s="620"/>
      <c r="TL35" s="620"/>
      <c r="TM35" s="620"/>
      <c r="TN35" s="620"/>
      <c r="TO35" s="620"/>
      <c r="TP35" s="620"/>
      <c r="TQ35" s="620"/>
      <c r="TR35" s="620"/>
      <c r="TS35" s="620"/>
      <c r="TT35" s="620"/>
      <c r="TU35" s="620"/>
      <c r="TV35" s="620"/>
      <c r="TW35" s="620"/>
      <c r="TX35" s="620"/>
      <c r="TY35" s="620"/>
      <c r="TZ35" s="620"/>
      <c r="UA35" s="620"/>
      <c r="UB35" s="620"/>
      <c r="UC35" s="620"/>
      <c r="UD35" s="620"/>
      <c r="UE35" s="620"/>
      <c r="UF35" s="620"/>
      <c r="UG35" s="620"/>
      <c r="UH35" s="620"/>
      <c r="UI35" s="620"/>
      <c r="UJ35" s="620"/>
      <c r="UK35" s="620"/>
      <c r="UL35" s="620"/>
      <c r="UM35" s="620"/>
      <c r="UN35" s="620"/>
      <c r="UO35" s="620"/>
      <c r="UP35" s="620"/>
      <c r="UQ35" s="620"/>
      <c r="UR35" s="620"/>
      <c r="US35" s="620"/>
      <c r="UT35" s="620"/>
      <c r="UU35" s="620"/>
      <c r="UV35" s="620"/>
      <c r="UW35" s="620"/>
      <c r="UX35" s="620"/>
      <c r="UY35" s="620"/>
      <c r="UZ35" s="620"/>
      <c r="VA35" s="620"/>
      <c r="VB35" s="620"/>
      <c r="VC35" s="620"/>
      <c r="VD35" s="620"/>
      <c r="VE35" s="620"/>
      <c r="VF35" s="620"/>
      <c r="VG35" s="620"/>
      <c r="VH35" s="620"/>
      <c r="VI35" s="620"/>
      <c r="VJ35" s="620"/>
      <c r="VK35" s="620"/>
      <c r="VL35" s="620"/>
      <c r="VM35" s="620"/>
      <c r="VN35" s="620"/>
      <c r="VO35" s="620"/>
      <c r="VP35" s="620"/>
      <c r="VQ35" s="620"/>
      <c r="VR35" s="620"/>
      <c r="VS35" s="620"/>
      <c r="VT35" s="620"/>
      <c r="VU35" s="620"/>
      <c r="VV35" s="620"/>
      <c r="VW35" s="620"/>
      <c r="VX35" s="620"/>
      <c r="VY35" s="620"/>
      <c r="VZ35" s="620"/>
      <c r="WA35" s="620"/>
      <c r="WB35" s="620"/>
      <c r="WC35" s="620"/>
      <c r="WD35" s="620"/>
      <c r="WE35" s="620"/>
      <c r="WF35" s="620"/>
      <c r="WG35" s="620"/>
      <c r="WH35" s="620"/>
      <c r="WI35" s="620"/>
      <c r="WJ35" s="620"/>
      <c r="WK35" s="620"/>
      <c r="WL35" s="620"/>
      <c r="WM35" s="620"/>
      <c r="WN35" s="620"/>
      <c r="WO35" s="620"/>
      <c r="WP35" s="620"/>
      <c r="WQ35" s="620"/>
      <c r="WR35" s="620"/>
      <c r="WS35" s="620"/>
      <c r="WT35" s="620"/>
      <c r="WU35" s="620"/>
      <c r="WV35" s="620"/>
      <c r="WW35" s="620"/>
      <c r="WX35" s="620"/>
      <c r="WY35" s="620"/>
      <c r="WZ35" s="620"/>
      <c r="XA35" s="620"/>
      <c r="XB35" s="620"/>
      <c r="XC35" s="620"/>
      <c r="XD35" s="620"/>
      <c r="XE35" s="620"/>
      <c r="XF35" s="620"/>
      <c r="XG35" s="620"/>
      <c r="XH35" s="620"/>
      <c r="XI35" s="620"/>
      <c r="XJ35" s="620"/>
      <c r="XK35" s="620"/>
      <c r="XL35" s="620"/>
      <c r="XM35" s="620"/>
      <c r="XN35" s="620"/>
      <c r="XO35" s="620"/>
      <c r="XP35" s="620"/>
      <c r="XQ35" s="620"/>
      <c r="XR35" s="620"/>
      <c r="XS35" s="620"/>
      <c r="XT35" s="620"/>
      <c r="XU35" s="620"/>
      <c r="XV35" s="620"/>
      <c r="XW35" s="620"/>
      <c r="XX35" s="620"/>
      <c r="XY35" s="620"/>
      <c r="XZ35" s="620"/>
      <c r="YA35" s="620"/>
      <c r="YB35" s="620"/>
      <c r="YC35" s="620"/>
      <c r="YD35" s="620"/>
      <c r="YE35" s="620"/>
      <c r="YF35" s="620"/>
      <c r="YG35" s="620"/>
      <c r="YH35" s="620"/>
      <c r="YI35" s="620"/>
      <c r="YJ35" s="620"/>
      <c r="YK35" s="620"/>
      <c r="YL35" s="620"/>
      <c r="YM35" s="620"/>
      <c r="YN35" s="620"/>
      <c r="YO35" s="620"/>
      <c r="YP35" s="620"/>
      <c r="YQ35" s="620"/>
      <c r="YR35" s="620"/>
      <c r="YS35" s="620"/>
      <c r="YT35" s="620"/>
      <c r="YU35" s="620"/>
      <c r="YV35" s="620"/>
      <c r="YW35" s="620"/>
      <c r="YX35" s="620"/>
      <c r="YY35" s="620"/>
      <c r="YZ35" s="620"/>
      <c r="ZA35" s="620"/>
      <c r="ZB35" s="620"/>
      <c r="ZC35" s="620"/>
      <c r="ZD35" s="620"/>
      <c r="ZE35" s="620"/>
      <c r="ZF35" s="620"/>
      <c r="ZG35" s="620"/>
      <c r="ZH35" s="620"/>
      <c r="ZI35" s="620"/>
      <c r="ZJ35" s="620"/>
      <c r="ZK35" s="620"/>
      <c r="ZL35" s="620"/>
      <c r="ZM35" s="620"/>
      <c r="ZN35" s="620"/>
      <c r="ZO35" s="620"/>
      <c r="ZP35" s="620"/>
      <c r="ZQ35" s="620"/>
      <c r="ZR35" s="620"/>
      <c r="ZS35" s="620"/>
      <c r="ZT35" s="620"/>
      <c r="ZU35" s="620"/>
      <c r="ZV35" s="620"/>
      <c r="ZW35" s="620"/>
      <c r="ZX35" s="620"/>
      <c r="ZY35" s="620"/>
      <c r="ZZ35" s="620"/>
      <c r="AAA35" s="620"/>
      <c r="AAB35" s="620"/>
      <c r="AAC35" s="620"/>
      <c r="AAD35" s="620"/>
      <c r="AAE35" s="620"/>
      <c r="AAF35" s="620"/>
      <c r="AAG35" s="620"/>
      <c r="AAH35" s="620"/>
      <c r="AAI35" s="620"/>
      <c r="AAJ35" s="620"/>
      <c r="AAK35" s="620"/>
      <c r="AAL35" s="620"/>
      <c r="AAM35" s="620"/>
      <c r="AAN35" s="620"/>
      <c r="AAO35" s="620"/>
      <c r="AAP35" s="620"/>
      <c r="AAQ35" s="620"/>
      <c r="AAR35" s="620"/>
      <c r="AAS35" s="620"/>
      <c r="AAT35" s="620"/>
      <c r="AAU35" s="620"/>
      <c r="AAV35" s="620"/>
      <c r="AAW35" s="620"/>
      <c r="AAX35" s="620"/>
      <c r="AAY35" s="620"/>
      <c r="AAZ35" s="620"/>
      <c r="ABA35" s="620"/>
      <c r="ABB35" s="620"/>
      <c r="ABC35" s="620"/>
      <c r="ABD35" s="620"/>
      <c r="ABE35" s="620"/>
      <c r="ABF35" s="620"/>
      <c r="ABG35" s="620"/>
      <c r="ABH35" s="620"/>
      <c r="ABI35" s="620"/>
      <c r="ABJ35" s="620"/>
      <c r="ABK35" s="620"/>
      <c r="ABL35" s="620"/>
      <c r="ABM35" s="620"/>
      <c r="ABN35" s="620"/>
      <c r="ABO35" s="620"/>
      <c r="ABP35" s="620"/>
      <c r="ABQ35" s="620"/>
      <c r="ABR35" s="620"/>
      <c r="ABS35" s="620"/>
      <c r="ABT35" s="620"/>
      <c r="ABU35" s="620"/>
      <c r="ABV35" s="620"/>
      <c r="ABW35" s="620"/>
      <c r="ABX35" s="620"/>
      <c r="ABY35" s="620"/>
      <c r="ABZ35" s="620"/>
      <c r="ACA35" s="620"/>
      <c r="ACB35" s="620"/>
      <c r="ACC35" s="620"/>
      <c r="ACD35" s="620"/>
      <c r="ACE35" s="620"/>
      <c r="ACF35" s="620"/>
      <c r="ACG35" s="620"/>
      <c r="ACH35" s="620"/>
      <c r="ACI35" s="620"/>
      <c r="ACJ35" s="620"/>
      <c r="ACK35" s="620"/>
      <c r="ACL35" s="620"/>
      <c r="ACM35" s="620"/>
      <c r="ACN35" s="620"/>
      <c r="ACO35" s="620"/>
      <c r="ACP35" s="620"/>
      <c r="ACQ35" s="620"/>
      <c r="ACR35" s="620"/>
      <c r="ACS35" s="620"/>
      <c r="ACT35" s="620"/>
      <c r="ACU35" s="620"/>
      <c r="ACV35" s="620"/>
      <c r="ACW35" s="620"/>
      <c r="ACX35" s="620"/>
      <c r="ACY35" s="620"/>
      <c r="ACZ35" s="620"/>
      <c r="ADA35" s="620"/>
      <c r="ADB35" s="620"/>
      <c r="ADC35" s="620"/>
      <c r="ADD35" s="620"/>
      <c r="ADE35" s="620"/>
      <c r="ADF35" s="620"/>
      <c r="ADG35" s="620"/>
      <c r="ADH35" s="620"/>
      <c r="ADI35" s="620"/>
      <c r="ADJ35" s="620"/>
      <c r="ADK35" s="620"/>
      <c r="ADL35" s="620"/>
      <c r="ADM35" s="620"/>
      <c r="ADN35" s="620"/>
      <c r="ADO35" s="620"/>
      <c r="ADP35" s="620"/>
      <c r="ADQ35" s="620"/>
      <c r="ADR35" s="620"/>
      <c r="ADS35" s="620"/>
      <c r="ADT35" s="620"/>
      <c r="ADU35" s="620"/>
      <c r="ADV35" s="620"/>
      <c r="ADW35" s="620"/>
      <c r="ADX35" s="620"/>
      <c r="ADY35" s="620"/>
      <c r="ADZ35" s="620"/>
      <c r="AEA35" s="620"/>
      <c r="AEB35" s="620"/>
      <c r="AEC35" s="620"/>
      <c r="AED35" s="620"/>
      <c r="AEE35" s="620"/>
      <c r="AEF35" s="620"/>
      <c r="AEG35" s="620"/>
      <c r="AEH35" s="620"/>
      <c r="AEI35" s="620"/>
      <c r="AEJ35" s="620"/>
      <c r="AEK35" s="620"/>
      <c r="AEL35" s="620"/>
      <c r="AEM35" s="620"/>
      <c r="AEN35" s="620"/>
      <c r="AEO35" s="620"/>
      <c r="AEP35" s="620"/>
      <c r="AEQ35" s="620"/>
      <c r="AER35" s="620"/>
      <c r="AES35" s="620"/>
      <c r="AET35" s="620"/>
      <c r="AEU35" s="620"/>
      <c r="AEV35" s="620"/>
      <c r="AEW35" s="620"/>
      <c r="AEX35" s="620"/>
      <c r="AEY35" s="620"/>
      <c r="AEZ35" s="620"/>
      <c r="AFA35" s="620"/>
      <c r="AFB35" s="620"/>
      <c r="AFC35" s="620"/>
      <c r="AFD35" s="620"/>
      <c r="AFE35" s="620"/>
      <c r="AFF35" s="620"/>
      <c r="AFG35" s="620"/>
      <c r="AFH35" s="620"/>
      <c r="AFI35" s="620"/>
      <c r="AFJ35" s="620"/>
      <c r="AFK35" s="620"/>
      <c r="AFL35" s="620"/>
      <c r="AFM35" s="620"/>
      <c r="AFN35" s="620"/>
      <c r="AFO35" s="620"/>
      <c r="AFP35" s="620"/>
      <c r="AFQ35" s="620"/>
      <c r="AFR35" s="620"/>
      <c r="AFS35" s="620"/>
      <c r="AFT35" s="620"/>
      <c r="AFU35" s="620"/>
      <c r="AFV35" s="620"/>
      <c r="AFW35" s="620"/>
      <c r="AFX35" s="620"/>
      <c r="AFY35" s="620"/>
      <c r="AFZ35" s="620"/>
      <c r="AGA35" s="620"/>
      <c r="AGB35" s="620"/>
      <c r="AGC35" s="620"/>
      <c r="AGD35" s="620"/>
      <c r="AGE35" s="620"/>
      <c r="AGF35" s="620"/>
      <c r="AGG35" s="620"/>
      <c r="AGH35" s="620"/>
      <c r="AGI35" s="620"/>
      <c r="AGJ35" s="620"/>
      <c r="AGK35" s="620"/>
      <c r="AGL35" s="620"/>
      <c r="AGM35" s="620"/>
      <c r="AGN35" s="620"/>
      <c r="AGO35" s="620"/>
      <c r="AGP35" s="620"/>
      <c r="AGQ35" s="620"/>
      <c r="AGR35" s="620"/>
      <c r="AGS35" s="620"/>
      <c r="AGT35" s="620"/>
      <c r="AGU35" s="620"/>
      <c r="AGV35" s="620"/>
      <c r="AGW35" s="620"/>
      <c r="AGX35" s="620"/>
      <c r="AGY35" s="620"/>
      <c r="AGZ35" s="620"/>
      <c r="AHA35" s="620"/>
      <c r="AHB35" s="620"/>
      <c r="AHC35" s="620"/>
      <c r="AHD35" s="620"/>
      <c r="AHE35" s="620"/>
      <c r="AHF35" s="620"/>
      <c r="AHG35" s="620"/>
      <c r="AHH35" s="620"/>
      <c r="AHI35" s="620"/>
      <c r="AHJ35" s="620"/>
      <c r="AHK35" s="620"/>
      <c r="AHL35" s="620"/>
      <c r="AHM35" s="620"/>
      <c r="AHN35" s="620"/>
      <c r="AHO35" s="620"/>
      <c r="AHP35" s="620"/>
      <c r="AHQ35" s="620"/>
      <c r="AHR35" s="620"/>
      <c r="AHS35" s="620"/>
      <c r="AHT35" s="620"/>
      <c r="AHU35" s="620"/>
      <c r="AHV35" s="620"/>
      <c r="AHW35" s="620"/>
      <c r="AHX35" s="620"/>
      <c r="AHY35" s="620"/>
      <c r="AHZ35" s="620"/>
      <c r="AIA35" s="620"/>
      <c r="AIB35" s="620"/>
      <c r="AIC35" s="620"/>
      <c r="AID35" s="620"/>
      <c r="AIE35" s="620"/>
      <c r="AIF35" s="620"/>
      <c r="AIG35" s="620"/>
      <c r="AIH35" s="620"/>
      <c r="AII35" s="620"/>
      <c r="AIJ35" s="620"/>
      <c r="AIK35" s="620"/>
      <c r="AIL35" s="620"/>
      <c r="AIM35" s="620"/>
      <c r="AIN35" s="620"/>
      <c r="AIO35" s="620"/>
      <c r="AIP35" s="620"/>
      <c r="AIQ35" s="620"/>
      <c r="AIR35" s="620"/>
      <c r="AIS35" s="620"/>
      <c r="AIT35" s="620"/>
      <c r="AIU35" s="620"/>
      <c r="AIV35" s="620"/>
      <c r="AIW35" s="620"/>
      <c r="AIX35" s="620"/>
      <c r="AIY35" s="620"/>
      <c r="AIZ35" s="620"/>
      <c r="AJA35" s="620"/>
      <c r="AJB35" s="620"/>
      <c r="AJC35" s="620"/>
      <c r="AJD35" s="620"/>
      <c r="AJE35" s="620"/>
      <c r="AJF35" s="620"/>
      <c r="AJG35" s="620"/>
      <c r="AJH35" s="620"/>
      <c r="AJI35" s="620"/>
      <c r="AJJ35" s="620"/>
      <c r="AJK35" s="620"/>
      <c r="AJL35" s="620"/>
      <c r="AJM35" s="620"/>
      <c r="AJN35" s="620"/>
      <c r="AJO35" s="620"/>
      <c r="AJP35" s="620"/>
      <c r="AJQ35" s="620"/>
      <c r="AJR35" s="620"/>
      <c r="AJS35" s="620"/>
      <c r="AJT35" s="620"/>
      <c r="AJU35" s="620"/>
      <c r="AJV35" s="620"/>
      <c r="AJW35" s="620"/>
      <c r="AJX35" s="620"/>
      <c r="AJY35" s="620"/>
      <c r="AJZ35" s="620"/>
      <c r="AKA35" s="620"/>
      <c r="AKB35" s="620"/>
      <c r="AKC35" s="620"/>
      <c r="AKD35" s="620"/>
      <c r="AKE35" s="620"/>
      <c r="AKF35" s="620"/>
      <c r="AKG35" s="620"/>
      <c r="AKH35" s="620"/>
      <c r="AKI35" s="620"/>
      <c r="AKJ35" s="620"/>
      <c r="AKK35" s="620"/>
      <c r="AKL35" s="620"/>
      <c r="AKM35" s="620"/>
      <c r="AKN35" s="620"/>
      <c r="AKO35" s="620"/>
      <c r="AKP35" s="620"/>
      <c r="AKQ35" s="620"/>
      <c r="AKR35" s="620"/>
      <c r="AKS35" s="620"/>
      <c r="AKT35" s="620"/>
      <c r="AKU35" s="620"/>
      <c r="AKV35" s="620"/>
      <c r="AKW35" s="620"/>
      <c r="AKX35" s="620"/>
      <c r="AKY35" s="620"/>
      <c r="AKZ35" s="620"/>
      <c r="ALA35" s="620"/>
      <c r="ALB35" s="620"/>
      <c r="ALC35" s="620"/>
      <c r="ALD35" s="620"/>
      <c r="ALE35" s="620"/>
      <c r="ALF35" s="620"/>
      <c r="ALG35" s="620"/>
      <c r="ALH35" s="620"/>
      <c r="ALI35" s="620"/>
      <c r="ALJ35" s="620"/>
      <c r="ALK35" s="620"/>
      <c r="ALL35" s="620"/>
      <c r="ALM35" s="620"/>
      <c r="ALN35" s="620"/>
      <c r="ALO35" s="620"/>
      <c r="ALP35" s="620"/>
      <c r="ALQ35" s="620"/>
      <c r="ALR35" s="620"/>
      <c r="ALS35" s="620"/>
      <c r="ALT35" s="620"/>
      <c r="ALU35" s="620"/>
      <c r="ALV35" s="620"/>
      <c r="ALW35" s="620"/>
      <c r="ALX35" s="620"/>
      <c r="ALY35" s="620"/>
      <c r="ALZ35" s="620"/>
      <c r="AMA35" s="620"/>
      <c r="AMB35" s="620"/>
      <c r="AMC35" s="620"/>
      <c r="AMD35" s="620"/>
      <c r="AME35" s="620"/>
      <c r="AMF35" s="620"/>
      <c r="AMG35" s="620"/>
      <c r="AMH35" s="620"/>
      <c r="AMI35" s="620"/>
      <c r="AMJ35" s="620"/>
      <c r="AMK35" s="620"/>
      <c r="AML35" s="620"/>
      <c r="AMM35" s="620"/>
      <c r="AMN35" s="620"/>
      <c r="AMO35" s="620"/>
      <c r="AMP35" s="620"/>
      <c r="AMQ35" s="620"/>
      <c r="AMR35" s="620"/>
      <c r="AMS35" s="620"/>
      <c r="AMT35" s="620"/>
      <c r="AMU35" s="620"/>
      <c r="AMV35" s="620"/>
      <c r="AMW35" s="620"/>
      <c r="AMX35" s="620"/>
      <c r="AMY35" s="620"/>
      <c r="AMZ35" s="620"/>
      <c r="ANA35" s="620"/>
      <c r="ANB35" s="620"/>
      <c r="ANC35" s="620"/>
      <c r="AND35" s="620"/>
      <c r="ANE35" s="620"/>
      <c r="ANF35" s="620"/>
      <c r="ANG35" s="620"/>
      <c r="ANH35" s="620"/>
      <c r="ANI35" s="620"/>
      <c r="ANJ35" s="620"/>
      <c r="ANK35" s="620"/>
      <c r="ANL35" s="620"/>
      <c r="ANM35" s="620"/>
      <c r="ANN35" s="620"/>
      <c r="ANO35" s="620"/>
      <c r="ANP35" s="620"/>
      <c r="ANQ35" s="620"/>
      <c r="ANR35" s="620"/>
      <c r="ANS35" s="620"/>
      <c r="ANT35" s="620"/>
      <c r="ANU35" s="620"/>
      <c r="ANV35" s="620"/>
      <c r="ANW35" s="620"/>
      <c r="ANX35" s="620"/>
      <c r="ANY35" s="620"/>
      <c r="ANZ35" s="620"/>
      <c r="AOA35" s="620"/>
      <c r="AOB35" s="620"/>
      <c r="AOC35" s="620"/>
      <c r="AOD35" s="620"/>
      <c r="AOE35" s="620"/>
      <c r="AOF35" s="620"/>
      <c r="AOG35" s="620"/>
      <c r="AOH35" s="620"/>
      <c r="AOI35" s="620"/>
      <c r="AOJ35" s="620"/>
      <c r="AOK35" s="620"/>
      <c r="AOL35" s="620"/>
      <c r="AOM35" s="620"/>
      <c r="AON35" s="620"/>
      <c r="AOO35" s="620"/>
      <c r="AOP35" s="620"/>
      <c r="AOQ35" s="620"/>
      <c r="AOR35" s="620"/>
      <c r="AOS35" s="620"/>
      <c r="AOT35" s="620"/>
      <c r="AOU35" s="620"/>
      <c r="AOV35" s="620"/>
      <c r="AOW35" s="620"/>
      <c r="AOX35" s="620"/>
      <c r="AOY35" s="620"/>
      <c r="AOZ35" s="620"/>
      <c r="APA35" s="620"/>
      <c r="APB35" s="620"/>
      <c r="APC35" s="620"/>
      <c r="APD35" s="620"/>
      <c r="APE35" s="620"/>
      <c r="APF35" s="620"/>
      <c r="APG35" s="620"/>
      <c r="APH35" s="620"/>
      <c r="API35" s="620"/>
      <c r="APJ35" s="620"/>
      <c r="APK35" s="620"/>
      <c r="APL35" s="620"/>
      <c r="APM35" s="620"/>
      <c r="APN35" s="620"/>
      <c r="APO35" s="620"/>
      <c r="APP35" s="620"/>
      <c r="APQ35" s="620"/>
      <c r="APR35" s="620"/>
      <c r="APS35" s="620"/>
      <c r="APT35" s="620"/>
      <c r="APU35" s="620"/>
      <c r="APV35" s="620"/>
      <c r="APW35" s="620"/>
      <c r="APX35" s="620"/>
      <c r="APY35" s="620"/>
      <c r="APZ35" s="620"/>
      <c r="AQA35" s="620"/>
      <c r="AQB35" s="620"/>
      <c r="AQC35" s="620"/>
      <c r="AQD35" s="620"/>
      <c r="AQE35" s="620"/>
      <c r="AQF35" s="620"/>
      <c r="AQG35" s="620"/>
      <c r="AQH35" s="620"/>
      <c r="AQI35" s="620"/>
      <c r="AQJ35" s="620"/>
      <c r="AQK35" s="620"/>
      <c r="AQL35" s="620"/>
      <c r="AQM35" s="620"/>
      <c r="AQN35" s="620"/>
      <c r="AQO35" s="620"/>
      <c r="AQP35" s="620"/>
      <c r="AQQ35" s="620"/>
      <c r="AQR35" s="620"/>
      <c r="AQS35" s="620"/>
      <c r="AQT35" s="620"/>
      <c r="AQU35" s="620"/>
      <c r="AQV35" s="620"/>
      <c r="AQW35" s="620"/>
      <c r="AQX35" s="620"/>
      <c r="AQY35" s="620"/>
      <c r="AQZ35" s="620"/>
      <c r="ARA35" s="620"/>
      <c r="ARB35" s="620"/>
      <c r="ARC35" s="620"/>
      <c r="ARD35" s="620"/>
      <c r="ARE35" s="620"/>
      <c r="ARF35" s="620"/>
      <c r="ARG35" s="620"/>
      <c r="ARH35" s="620"/>
      <c r="ARI35" s="620"/>
      <c r="ARJ35" s="620"/>
      <c r="ARK35" s="620"/>
      <c r="ARL35" s="620"/>
      <c r="ARM35" s="620"/>
      <c r="ARN35" s="620"/>
      <c r="ARO35" s="620"/>
      <c r="ARP35" s="620"/>
      <c r="ARQ35" s="620"/>
      <c r="ARR35" s="620"/>
      <c r="ARS35" s="620"/>
      <c r="ART35" s="620"/>
      <c r="ARU35" s="620"/>
      <c r="ARV35" s="620"/>
      <c r="ARW35" s="620"/>
      <c r="ARX35" s="620"/>
      <c r="ARY35" s="620"/>
      <c r="ARZ35" s="620"/>
      <c r="ASA35" s="620"/>
      <c r="ASB35" s="620"/>
      <c r="ASC35" s="620"/>
      <c r="ASD35" s="620"/>
      <c r="ASE35" s="620"/>
      <c r="ASF35" s="620"/>
      <c r="ASG35" s="620"/>
      <c r="ASH35" s="620"/>
      <c r="ASI35" s="620"/>
      <c r="ASJ35" s="620"/>
      <c r="ASK35" s="620"/>
      <c r="ASL35" s="620"/>
      <c r="ASM35" s="620"/>
      <c r="ASN35" s="620"/>
      <c r="ASO35" s="620"/>
      <c r="ASP35" s="620"/>
      <c r="ASQ35" s="620"/>
      <c r="ASR35" s="620"/>
      <c r="ASS35" s="620"/>
      <c r="AST35" s="620"/>
      <c r="ASU35" s="620"/>
      <c r="ASV35" s="620"/>
      <c r="ASW35" s="620"/>
      <c r="ASX35" s="620"/>
      <c r="ASY35" s="620"/>
      <c r="ASZ35" s="620"/>
      <c r="ATA35" s="620"/>
      <c r="ATB35" s="620"/>
      <c r="ATC35" s="620"/>
      <c r="ATD35" s="620"/>
      <c r="ATE35" s="620"/>
      <c r="ATF35" s="620"/>
      <c r="ATG35" s="620"/>
      <c r="ATH35" s="620"/>
      <c r="ATI35" s="620"/>
      <c r="ATJ35" s="620"/>
      <c r="ATK35" s="620"/>
      <c r="ATL35" s="620"/>
      <c r="ATM35" s="620"/>
      <c r="ATN35" s="620"/>
      <c r="ATO35" s="620"/>
      <c r="ATP35" s="620"/>
      <c r="ATQ35" s="620"/>
      <c r="ATR35" s="620"/>
      <c r="ATS35" s="620"/>
      <c r="ATT35" s="620"/>
      <c r="ATU35" s="620"/>
      <c r="ATV35" s="620"/>
      <c r="ATW35" s="620"/>
      <c r="ATX35" s="620"/>
      <c r="ATY35" s="620"/>
      <c r="ATZ35" s="620"/>
      <c r="AUA35" s="620"/>
      <c r="AUB35" s="620"/>
      <c r="AUC35" s="620"/>
      <c r="AUD35" s="620"/>
      <c r="AUE35" s="620"/>
      <c r="AUF35" s="620"/>
      <c r="AUG35" s="620"/>
      <c r="AUH35" s="620"/>
      <c r="AUI35" s="620"/>
      <c r="AUJ35" s="620"/>
      <c r="AUK35" s="620"/>
      <c r="AUL35" s="620"/>
      <c r="AUM35" s="620"/>
      <c r="AUN35" s="620"/>
      <c r="AUO35" s="620"/>
      <c r="AUP35" s="620"/>
      <c r="AUQ35" s="620"/>
      <c r="AUR35" s="620"/>
      <c r="AUS35" s="620"/>
      <c r="AUT35" s="620"/>
      <c r="AUU35" s="620"/>
      <c r="AUV35" s="620"/>
      <c r="AUW35" s="620"/>
      <c r="AUX35" s="620"/>
      <c r="AUY35" s="620"/>
      <c r="AUZ35" s="620"/>
      <c r="AVA35" s="620"/>
      <c r="AVB35" s="620"/>
      <c r="AVC35" s="620"/>
      <c r="AVD35" s="620"/>
      <c r="AVE35" s="620"/>
      <c r="AVF35" s="620"/>
      <c r="AVG35" s="620"/>
      <c r="AVH35" s="620"/>
      <c r="AVI35" s="620"/>
      <c r="AVJ35" s="620"/>
      <c r="AVK35" s="620"/>
      <c r="AVL35" s="620"/>
      <c r="AVM35" s="620"/>
      <c r="AVN35" s="620"/>
      <c r="AVO35" s="620"/>
      <c r="AVP35" s="620"/>
      <c r="AVQ35" s="620"/>
      <c r="AVR35" s="620"/>
      <c r="AVS35" s="620"/>
      <c r="AVT35" s="620"/>
      <c r="AVU35" s="620"/>
      <c r="AVV35" s="620"/>
      <c r="AVW35" s="620"/>
      <c r="AVX35" s="620"/>
      <c r="AVY35" s="620"/>
      <c r="AVZ35" s="620"/>
      <c r="AWA35" s="620"/>
      <c r="AWB35" s="620"/>
      <c r="AWC35" s="620"/>
      <c r="AWD35" s="620"/>
      <c r="AWE35" s="620"/>
      <c r="AWF35" s="620"/>
      <c r="AWG35" s="620"/>
      <c r="AWH35" s="620"/>
      <c r="AWI35" s="620"/>
      <c r="AWJ35" s="620"/>
      <c r="AWK35" s="620"/>
      <c r="AWL35" s="620"/>
      <c r="AWM35" s="620"/>
      <c r="AWN35" s="620"/>
      <c r="AWO35" s="620"/>
      <c r="AWP35" s="620"/>
      <c r="AWQ35" s="620"/>
      <c r="AWR35" s="620"/>
      <c r="AWS35" s="620"/>
      <c r="AWT35" s="620"/>
      <c r="AWU35" s="620"/>
      <c r="AWV35" s="620"/>
      <c r="AWW35" s="620"/>
      <c r="AWX35" s="620"/>
      <c r="AWY35" s="620"/>
      <c r="AWZ35" s="620"/>
      <c r="AXA35" s="620"/>
      <c r="AXB35" s="620"/>
      <c r="AXC35" s="620"/>
      <c r="AXD35" s="620"/>
      <c r="AXE35" s="620"/>
      <c r="AXF35" s="620"/>
      <c r="AXG35" s="620"/>
      <c r="AXH35" s="620"/>
      <c r="AXI35" s="620"/>
      <c r="AXJ35" s="620"/>
      <c r="AXK35" s="620"/>
      <c r="AXL35" s="620"/>
      <c r="AXM35" s="620"/>
      <c r="AXN35" s="620"/>
      <c r="AXO35" s="620"/>
      <c r="AXP35" s="620"/>
      <c r="AXQ35" s="620"/>
      <c r="AXR35" s="620"/>
      <c r="AXS35" s="620"/>
      <c r="AXT35" s="620"/>
      <c r="AXU35" s="620"/>
      <c r="AXV35" s="620"/>
      <c r="AXW35" s="620"/>
      <c r="AXX35" s="620"/>
      <c r="AXY35" s="620"/>
      <c r="AXZ35" s="620"/>
      <c r="AYA35" s="620"/>
      <c r="AYB35" s="620"/>
      <c r="AYC35" s="620"/>
      <c r="AYD35" s="620"/>
      <c r="AYE35" s="620"/>
      <c r="AYF35" s="620"/>
      <c r="AYG35" s="620"/>
      <c r="AYH35" s="620"/>
      <c r="AYI35" s="620"/>
      <c r="AYJ35" s="620"/>
      <c r="AYK35" s="620"/>
      <c r="AYL35" s="620"/>
      <c r="AYM35" s="620"/>
      <c r="AYN35" s="620"/>
      <c r="AYO35" s="620"/>
      <c r="AYP35" s="620"/>
      <c r="AYQ35" s="620"/>
      <c r="AYR35" s="620"/>
      <c r="AYS35" s="620"/>
      <c r="AYT35" s="620"/>
      <c r="AYU35" s="620"/>
      <c r="AYV35" s="620"/>
      <c r="AYW35" s="620"/>
      <c r="AYX35" s="620"/>
      <c r="AYY35" s="620"/>
      <c r="AYZ35" s="620"/>
      <c r="AZA35" s="620"/>
      <c r="AZB35" s="620"/>
      <c r="AZC35" s="620"/>
      <c r="AZD35" s="620"/>
      <c r="AZE35" s="620"/>
      <c r="AZF35" s="620"/>
      <c r="AZG35" s="620"/>
      <c r="AZH35" s="620"/>
      <c r="AZI35" s="620"/>
      <c r="AZJ35" s="620"/>
      <c r="AZK35" s="620"/>
      <c r="AZL35" s="620"/>
      <c r="AZM35" s="620"/>
      <c r="AZN35" s="620"/>
      <c r="AZO35" s="620"/>
      <c r="AZP35" s="620"/>
      <c r="AZQ35" s="620"/>
      <c r="AZR35" s="620"/>
      <c r="AZS35" s="620"/>
      <c r="AZT35" s="620"/>
      <c r="AZU35" s="620"/>
      <c r="AZV35" s="620"/>
      <c r="AZW35" s="620"/>
      <c r="AZX35" s="620"/>
      <c r="AZY35" s="620"/>
      <c r="AZZ35" s="620"/>
      <c r="BAA35" s="620"/>
      <c r="BAB35" s="620"/>
      <c r="BAC35" s="620"/>
      <c r="BAD35" s="620"/>
      <c r="BAE35" s="620"/>
      <c r="BAF35" s="620"/>
      <c r="BAG35" s="620"/>
      <c r="BAH35" s="620"/>
      <c r="BAI35" s="620"/>
      <c r="BAJ35" s="620"/>
      <c r="BAK35" s="620"/>
      <c r="BAL35" s="620"/>
      <c r="BAM35" s="620"/>
      <c r="BAN35" s="620"/>
      <c r="BAO35" s="620"/>
      <c r="BAP35" s="620"/>
      <c r="BAQ35" s="620"/>
      <c r="BAR35" s="620"/>
      <c r="BAS35" s="620"/>
      <c r="BAT35" s="620"/>
      <c r="BAU35" s="620"/>
      <c r="BAV35" s="620"/>
      <c r="BAW35" s="620"/>
      <c r="BAX35" s="620"/>
      <c r="BAY35" s="620"/>
      <c r="BAZ35" s="620"/>
      <c r="BBA35" s="620"/>
      <c r="BBB35" s="620"/>
      <c r="BBC35" s="620"/>
      <c r="BBD35" s="620"/>
      <c r="BBE35" s="620"/>
      <c r="BBF35" s="620"/>
      <c r="BBG35" s="620"/>
      <c r="BBH35" s="620"/>
      <c r="BBI35" s="620"/>
      <c r="BBJ35" s="620"/>
      <c r="BBK35" s="620"/>
      <c r="BBL35" s="620"/>
      <c r="BBM35" s="620"/>
      <c r="BBN35" s="620"/>
      <c r="BBO35" s="620"/>
      <c r="BBP35" s="620"/>
      <c r="BBQ35" s="620"/>
      <c r="BBR35" s="620"/>
      <c r="BBS35" s="620"/>
      <c r="BBT35" s="620"/>
      <c r="BBU35" s="620"/>
      <c r="BBV35" s="620"/>
      <c r="BBW35" s="620"/>
      <c r="BBX35" s="620"/>
      <c r="BBY35" s="620"/>
      <c r="BBZ35" s="620"/>
      <c r="BCA35" s="620"/>
      <c r="BCB35" s="620"/>
      <c r="BCC35" s="620"/>
      <c r="BCD35" s="620"/>
      <c r="BCE35" s="620"/>
      <c r="BCF35" s="620"/>
      <c r="BCG35" s="620"/>
      <c r="BCH35" s="620"/>
      <c r="BCI35" s="620"/>
      <c r="BCJ35" s="620"/>
      <c r="BCK35" s="620"/>
      <c r="BCL35" s="620"/>
      <c r="BCM35" s="620"/>
      <c r="BCN35" s="620"/>
      <c r="BCO35" s="620"/>
      <c r="BCP35" s="620"/>
      <c r="BCQ35" s="620"/>
      <c r="BCR35" s="620"/>
      <c r="BCS35" s="620"/>
      <c r="BCT35" s="620"/>
      <c r="BCU35" s="620"/>
      <c r="BCV35" s="620"/>
      <c r="BCW35" s="620"/>
      <c r="BCX35" s="620"/>
      <c r="BCY35" s="620"/>
      <c r="BCZ35" s="620"/>
      <c r="BDA35" s="620"/>
      <c r="BDB35" s="620"/>
      <c r="BDC35" s="620"/>
      <c r="BDD35" s="620"/>
      <c r="BDE35" s="620"/>
      <c r="BDF35" s="620"/>
      <c r="BDG35" s="620"/>
      <c r="BDH35" s="620"/>
      <c r="BDI35" s="620"/>
      <c r="BDJ35" s="620"/>
      <c r="BDK35" s="620"/>
      <c r="BDL35" s="620"/>
      <c r="BDM35" s="620"/>
      <c r="BDN35" s="620"/>
      <c r="BDO35" s="620"/>
      <c r="BDP35" s="620"/>
      <c r="BDQ35" s="620"/>
      <c r="BDR35" s="620"/>
      <c r="BDS35" s="620"/>
      <c r="BDT35" s="620"/>
      <c r="BDU35" s="620"/>
      <c r="BDV35" s="620"/>
      <c r="BDW35" s="620"/>
      <c r="BDX35" s="620"/>
      <c r="BDY35" s="620"/>
      <c r="BDZ35" s="620"/>
      <c r="BEA35" s="620"/>
      <c r="BEB35" s="620"/>
      <c r="BEC35" s="620"/>
      <c r="BED35" s="620"/>
      <c r="BEE35" s="620"/>
      <c r="BEF35" s="620"/>
      <c r="BEG35" s="620"/>
      <c r="BEH35" s="620"/>
      <c r="BEI35" s="620"/>
      <c r="BEJ35" s="620"/>
      <c r="BEK35" s="620"/>
      <c r="BEL35" s="620"/>
      <c r="BEM35" s="620"/>
      <c r="BEN35" s="620"/>
      <c r="BEO35" s="620"/>
      <c r="BEP35" s="620"/>
      <c r="BEQ35" s="620"/>
      <c r="BER35" s="620"/>
      <c r="BES35" s="620"/>
      <c r="BET35" s="620"/>
      <c r="BEU35" s="620"/>
      <c r="BEV35" s="620"/>
      <c r="BEW35" s="620"/>
      <c r="BEX35" s="620"/>
      <c r="BEY35" s="620"/>
      <c r="BEZ35" s="620"/>
      <c r="BFA35" s="620"/>
      <c r="BFB35" s="620"/>
      <c r="BFC35" s="620"/>
      <c r="BFD35" s="620"/>
      <c r="BFE35" s="620"/>
      <c r="BFF35" s="620"/>
      <c r="BFG35" s="620"/>
      <c r="BFH35" s="620"/>
      <c r="BFI35" s="620"/>
      <c r="BFJ35" s="620"/>
      <c r="BFK35" s="620"/>
      <c r="BFL35" s="620"/>
      <c r="BFM35" s="620"/>
      <c r="BFN35" s="620"/>
      <c r="BFO35" s="620"/>
      <c r="BFP35" s="620"/>
      <c r="BFQ35" s="620"/>
      <c r="BFR35" s="620"/>
      <c r="BFS35" s="620"/>
      <c r="BFT35" s="620"/>
      <c r="BFU35" s="620"/>
      <c r="BFV35" s="620"/>
      <c r="BFW35" s="620"/>
      <c r="BFX35" s="620"/>
      <c r="BFY35" s="620"/>
      <c r="BFZ35" s="620"/>
      <c r="BGA35" s="620"/>
      <c r="BGB35" s="620"/>
      <c r="BGC35" s="620"/>
      <c r="BGD35" s="620"/>
      <c r="BGE35" s="620"/>
      <c r="BGF35" s="620"/>
      <c r="BGG35" s="620"/>
      <c r="BGH35" s="620"/>
      <c r="BGI35" s="620"/>
      <c r="BGJ35" s="620"/>
      <c r="BGK35" s="620"/>
      <c r="BGL35" s="620"/>
      <c r="BGM35" s="620"/>
      <c r="BGN35" s="620"/>
      <c r="BGO35" s="620"/>
      <c r="BGP35" s="620"/>
      <c r="BGQ35" s="620"/>
      <c r="BGR35" s="620"/>
      <c r="BGS35" s="620"/>
      <c r="BGT35" s="620"/>
      <c r="BGU35" s="620"/>
      <c r="BGV35" s="620"/>
      <c r="BGW35" s="620"/>
      <c r="BGX35" s="620"/>
      <c r="BGY35" s="620"/>
      <c r="BGZ35" s="620"/>
      <c r="BHA35" s="620"/>
      <c r="BHB35" s="620"/>
      <c r="BHC35" s="620"/>
      <c r="BHD35" s="620"/>
      <c r="BHE35" s="620"/>
      <c r="BHF35" s="620"/>
      <c r="BHG35" s="620"/>
      <c r="BHH35" s="620"/>
      <c r="BHI35" s="620"/>
      <c r="BHJ35" s="620"/>
      <c r="BHK35" s="620"/>
      <c r="BHL35" s="620"/>
      <c r="BHM35" s="620"/>
      <c r="BHN35" s="620"/>
      <c r="BHO35" s="620"/>
      <c r="BHP35" s="620"/>
      <c r="BHQ35" s="620"/>
      <c r="BHR35" s="620"/>
      <c r="BHS35" s="620"/>
      <c r="BHT35" s="620"/>
      <c r="BHU35" s="620"/>
      <c r="BHV35" s="620"/>
      <c r="BHW35" s="620"/>
      <c r="BHX35" s="620"/>
      <c r="BHY35" s="620"/>
      <c r="BHZ35" s="620"/>
      <c r="BIA35" s="620"/>
      <c r="BIB35" s="620"/>
      <c r="BIC35" s="620"/>
      <c r="BID35" s="620"/>
      <c r="BIE35" s="620"/>
      <c r="BIF35" s="620"/>
      <c r="BIG35" s="620"/>
      <c r="BIH35" s="620"/>
      <c r="BII35" s="620"/>
      <c r="BIJ35" s="620"/>
      <c r="BIK35" s="620"/>
      <c r="BIL35" s="620"/>
      <c r="BIM35" s="620"/>
      <c r="BIN35" s="620"/>
      <c r="BIO35" s="620"/>
      <c r="BIP35" s="620"/>
      <c r="BIQ35" s="620"/>
      <c r="BIR35" s="620"/>
      <c r="BIS35" s="620"/>
      <c r="BIT35" s="620"/>
      <c r="BIU35" s="620"/>
      <c r="BIV35" s="620"/>
      <c r="BIW35" s="620"/>
      <c r="BIX35" s="620"/>
      <c r="BIY35" s="620"/>
      <c r="BIZ35" s="620"/>
      <c r="BJA35" s="620"/>
      <c r="BJB35" s="620"/>
      <c r="BJC35" s="620"/>
      <c r="BJD35" s="620"/>
      <c r="BJE35" s="620"/>
      <c r="BJF35" s="620"/>
      <c r="BJG35" s="620"/>
      <c r="BJH35" s="620"/>
      <c r="BJI35" s="620"/>
      <c r="BJJ35" s="620"/>
      <c r="BJK35" s="620"/>
      <c r="BJL35" s="620"/>
      <c r="BJM35" s="620"/>
      <c r="BJN35" s="620"/>
      <c r="BJO35" s="620"/>
      <c r="BJP35" s="620"/>
      <c r="BJQ35" s="620"/>
      <c r="BJR35" s="620"/>
      <c r="BJS35" s="620"/>
      <c r="BJT35" s="620"/>
      <c r="BJU35" s="620"/>
      <c r="BJV35" s="620"/>
      <c r="BJW35" s="620"/>
      <c r="BJX35" s="620"/>
      <c r="BJY35" s="620"/>
      <c r="BJZ35" s="620"/>
      <c r="BKA35" s="620"/>
      <c r="BKB35" s="620"/>
      <c r="BKC35" s="620"/>
      <c r="BKD35" s="620"/>
      <c r="BKE35" s="620"/>
      <c r="BKF35" s="620"/>
      <c r="BKG35" s="620"/>
      <c r="BKH35" s="620"/>
      <c r="BKI35" s="620"/>
      <c r="BKJ35" s="620"/>
      <c r="BKK35" s="620"/>
      <c r="BKL35" s="620"/>
      <c r="BKM35" s="620"/>
      <c r="BKN35" s="620"/>
      <c r="BKO35" s="620"/>
      <c r="BKP35" s="620"/>
      <c r="BKQ35" s="620"/>
      <c r="BKR35" s="620"/>
      <c r="BKS35" s="620"/>
      <c r="BKT35" s="620"/>
      <c r="BKU35" s="620"/>
      <c r="BKV35" s="620"/>
      <c r="BKW35" s="620"/>
      <c r="BKX35" s="620"/>
      <c r="BKY35" s="620"/>
      <c r="BKZ35" s="620"/>
      <c r="BLA35" s="620"/>
      <c r="BLB35" s="620"/>
      <c r="BLC35" s="620"/>
      <c r="BLD35" s="620"/>
      <c r="BLE35" s="620"/>
      <c r="BLF35" s="620"/>
      <c r="BLG35" s="620"/>
      <c r="BLH35" s="620"/>
      <c r="BLI35" s="620"/>
      <c r="BLJ35" s="620"/>
      <c r="BLK35" s="620"/>
      <c r="BLL35" s="620"/>
      <c r="BLM35" s="620"/>
      <c r="BLN35" s="620"/>
      <c r="BLO35" s="620"/>
      <c r="BLP35" s="620"/>
      <c r="BLQ35" s="620"/>
      <c r="BLR35" s="620"/>
      <c r="BLS35" s="620"/>
      <c r="BLT35" s="620"/>
      <c r="BLU35" s="620"/>
      <c r="BLV35" s="620"/>
      <c r="BLW35" s="620"/>
      <c r="BLX35" s="620"/>
      <c r="BLY35" s="620"/>
      <c r="BLZ35" s="620"/>
      <c r="BMA35" s="620"/>
      <c r="BMB35" s="620"/>
      <c r="BMC35" s="620"/>
      <c r="BMD35" s="620"/>
      <c r="BME35" s="620"/>
      <c r="BMF35" s="620"/>
      <c r="BMG35" s="620"/>
      <c r="BMH35" s="620"/>
      <c r="BMI35" s="620"/>
      <c r="BMJ35" s="620"/>
      <c r="BMK35" s="620"/>
      <c r="BML35" s="620"/>
      <c r="BMM35" s="620"/>
      <c r="BMN35" s="620"/>
      <c r="BMO35" s="620"/>
      <c r="BMP35" s="620"/>
      <c r="BMQ35" s="620"/>
      <c r="BMR35" s="620"/>
      <c r="BMS35" s="620"/>
      <c r="BMT35" s="620"/>
      <c r="BMU35" s="620"/>
      <c r="BMV35" s="620"/>
      <c r="BMW35" s="620"/>
      <c r="BMX35" s="620"/>
      <c r="BMY35" s="620"/>
      <c r="BMZ35" s="620"/>
      <c r="BNA35" s="620"/>
      <c r="BNB35" s="620"/>
      <c r="BNC35" s="620"/>
      <c r="BND35" s="620"/>
      <c r="BNE35" s="620"/>
      <c r="BNF35" s="620"/>
      <c r="BNG35" s="620"/>
      <c r="BNH35" s="620"/>
      <c r="BNI35" s="620"/>
      <c r="BNJ35" s="620"/>
      <c r="BNK35" s="620"/>
      <c r="BNL35" s="620"/>
      <c r="BNM35" s="620"/>
      <c r="BNN35" s="620"/>
      <c r="BNO35" s="620"/>
      <c r="BNP35" s="620"/>
      <c r="BNQ35" s="620"/>
      <c r="BNR35" s="620"/>
      <c r="BNS35" s="620"/>
      <c r="BNT35" s="620"/>
      <c r="BNU35" s="620"/>
      <c r="BNV35" s="620"/>
      <c r="BNW35" s="620"/>
      <c r="BNX35" s="620"/>
      <c r="BNY35" s="620"/>
      <c r="BNZ35" s="620"/>
      <c r="BOA35" s="620"/>
      <c r="BOB35" s="620"/>
      <c r="BOC35" s="620"/>
      <c r="BOD35" s="620"/>
      <c r="BOE35" s="620"/>
      <c r="BOF35" s="620"/>
      <c r="BOG35" s="620"/>
      <c r="BOH35" s="620"/>
      <c r="BOI35" s="620"/>
      <c r="BOJ35" s="620"/>
      <c r="BOK35" s="620"/>
      <c r="BOL35" s="620"/>
      <c r="BOM35" s="620"/>
      <c r="BON35" s="620"/>
      <c r="BOO35" s="620"/>
      <c r="BOP35" s="620"/>
      <c r="BOQ35" s="620"/>
      <c r="BOR35" s="620"/>
      <c r="BOS35" s="620"/>
      <c r="BOT35" s="620"/>
      <c r="BOU35" s="620"/>
      <c r="BOV35" s="620"/>
      <c r="BOW35" s="620"/>
      <c r="BOX35" s="620"/>
      <c r="BOY35" s="620"/>
      <c r="BOZ35" s="620"/>
      <c r="BPA35" s="620"/>
      <c r="BPB35" s="620"/>
      <c r="BPC35" s="620"/>
      <c r="BPD35" s="620"/>
      <c r="BPE35" s="620"/>
      <c r="BPF35" s="620"/>
      <c r="BPG35" s="620"/>
      <c r="BPH35" s="620"/>
      <c r="BPI35" s="620"/>
      <c r="BPJ35" s="620"/>
      <c r="BPK35" s="620"/>
      <c r="BPL35" s="620"/>
      <c r="BPM35" s="620"/>
      <c r="BPN35" s="620"/>
      <c r="BPO35" s="620"/>
      <c r="BPP35" s="620"/>
      <c r="BPQ35" s="620"/>
      <c r="BPR35" s="620"/>
      <c r="BPS35" s="620"/>
      <c r="BPT35" s="620"/>
      <c r="BPU35" s="620"/>
      <c r="BPV35" s="620"/>
      <c r="BPW35" s="620"/>
      <c r="BPX35" s="620"/>
      <c r="BPY35" s="620"/>
      <c r="BPZ35" s="620"/>
      <c r="BQA35" s="620"/>
      <c r="BQB35" s="620"/>
      <c r="BQC35" s="620"/>
      <c r="BQD35" s="620"/>
      <c r="BQE35" s="620"/>
      <c r="BQF35" s="620"/>
      <c r="BQG35" s="620"/>
      <c r="BQH35" s="620"/>
      <c r="BQI35" s="620"/>
      <c r="BQJ35" s="620"/>
      <c r="BQK35" s="620"/>
      <c r="BQL35" s="620"/>
      <c r="BQM35" s="620"/>
      <c r="BQN35" s="620"/>
      <c r="BQO35" s="620"/>
      <c r="BQP35" s="620"/>
      <c r="BQQ35" s="620"/>
      <c r="BQR35" s="620"/>
      <c r="BQS35" s="620"/>
      <c r="BQT35" s="620"/>
      <c r="BQU35" s="620"/>
      <c r="BQV35" s="620"/>
      <c r="BQW35" s="620"/>
      <c r="BQX35" s="620"/>
      <c r="BQY35" s="620"/>
      <c r="BQZ35" s="620"/>
      <c r="BRA35" s="620"/>
      <c r="BRB35" s="620"/>
      <c r="BRC35" s="620"/>
      <c r="BRD35" s="620"/>
      <c r="BRE35" s="620"/>
      <c r="BRF35" s="620"/>
      <c r="BRG35" s="620"/>
      <c r="BRH35" s="620"/>
      <c r="BRI35" s="620"/>
      <c r="BRJ35" s="620"/>
      <c r="BRK35" s="620"/>
      <c r="BRL35" s="620"/>
      <c r="BRM35" s="620"/>
      <c r="BRN35" s="620"/>
      <c r="BRO35" s="620"/>
      <c r="BRP35" s="620"/>
      <c r="BRQ35" s="620"/>
      <c r="BRR35" s="620"/>
      <c r="BRS35" s="620"/>
      <c r="BRT35" s="620"/>
      <c r="BRU35" s="620"/>
      <c r="BRV35" s="620"/>
      <c r="BRW35" s="620"/>
      <c r="BRX35" s="620"/>
      <c r="BRY35" s="620"/>
      <c r="BRZ35" s="620"/>
      <c r="BSA35" s="620"/>
      <c r="BSB35" s="620"/>
      <c r="BSC35" s="620"/>
      <c r="BSD35" s="620"/>
      <c r="BSE35" s="620"/>
      <c r="BSF35" s="620"/>
      <c r="BSG35" s="620"/>
      <c r="BSH35" s="620"/>
      <c r="BSI35" s="620"/>
      <c r="BSJ35" s="620"/>
      <c r="BSK35" s="620"/>
      <c r="BSL35" s="620"/>
      <c r="BSM35" s="620"/>
      <c r="BSN35" s="620"/>
      <c r="BSO35" s="620"/>
      <c r="BSP35" s="620"/>
      <c r="BSQ35" s="620"/>
      <c r="BSR35" s="620"/>
      <c r="BSS35" s="620"/>
      <c r="BST35" s="620"/>
      <c r="BSU35" s="620"/>
      <c r="BSV35" s="620"/>
      <c r="BSW35" s="620"/>
      <c r="BSX35" s="620"/>
      <c r="BSY35" s="620"/>
      <c r="BSZ35" s="620"/>
      <c r="BTA35" s="620"/>
      <c r="BTB35" s="620"/>
      <c r="BTC35" s="620"/>
      <c r="BTD35" s="620"/>
      <c r="BTE35" s="620"/>
      <c r="BTF35" s="620"/>
      <c r="BTG35" s="620"/>
      <c r="BTH35" s="620"/>
      <c r="BTI35" s="620"/>
      <c r="BTJ35" s="620"/>
      <c r="BTK35" s="620"/>
      <c r="BTL35" s="620"/>
      <c r="BTM35" s="620"/>
      <c r="BTN35" s="620"/>
      <c r="BTO35" s="620"/>
      <c r="BTP35" s="620"/>
      <c r="BTQ35" s="620"/>
      <c r="BTR35" s="620"/>
      <c r="BTS35" s="620"/>
      <c r="BTT35" s="620"/>
      <c r="BTU35" s="620"/>
      <c r="BTV35" s="620"/>
      <c r="BTW35" s="620"/>
      <c r="BTX35" s="620"/>
      <c r="BTY35" s="620"/>
      <c r="BTZ35" s="620"/>
      <c r="BUA35" s="620"/>
      <c r="BUB35" s="620"/>
      <c r="BUC35" s="620"/>
      <c r="BUD35" s="620"/>
      <c r="BUE35" s="620"/>
      <c r="BUF35" s="620"/>
      <c r="BUG35" s="620"/>
      <c r="BUH35" s="620"/>
      <c r="BUI35" s="620"/>
      <c r="BUJ35" s="620"/>
      <c r="BUK35" s="620"/>
      <c r="BUL35" s="620"/>
      <c r="BUM35" s="620"/>
      <c r="BUN35" s="620"/>
      <c r="BUO35" s="620"/>
      <c r="BUP35" s="620"/>
      <c r="BUQ35" s="620"/>
      <c r="BUR35" s="620"/>
      <c r="BUS35" s="620"/>
      <c r="BUT35" s="620"/>
      <c r="BUU35" s="620"/>
      <c r="BUV35" s="620"/>
      <c r="BUW35" s="620"/>
      <c r="BUX35" s="620"/>
      <c r="BUY35" s="620"/>
      <c r="BUZ35" s="620"/>
      <c r="BVA35" s="620"/>
      <c r="BVB35" s="620"/>
      <c r="BVC35" s="620"/>
      <c r="BVD35" s="620"/>
      <c r="BVE35" s="620"/>
      <c r="BVF35" s="620"/>
      <c r="BVG35" s="620"/>
      <c r="BVH35" s="620"/>
      <c r="BVI35" s="620"/>
      <c r="BVJ35" s="620"/>
      <c r="BVK35" s="620"/>
      <c r="BVL35" s="620"/>
      <c r="BVM35" s="620"/>
      <c r="BVN35" s="620"/>
      <c r="BVO35" s="620"/>
      <c r="BVP35" s="620"/>
      <c r="BVQ35" s="620"/>
      <c r="BVR35" s="620"/>
      <c r="BVS35" s="620"/>
      <c r="BVT35" s="620"/>
      <c r="BVU35" s="620"/>
      <c r="BVV35" s="620"/>
      <c r="BVW35" s="620"/>
      <c r="BVX35" s="620"/>
      <c r="BVY35" s="620"/>
      <c r="BVZ35" s="620"/>
      <c r="BWA35" s="620"/>
      <c r="BWB35" s="620"/>
      <c r="BWC35" s="620"/>
      <c r="BWD35" s="620"/>
      <c r="BWE35" s="620"/>
      <c r="BWF35" s="620"/>
      <c r="BWG35" s="620"/>
      <c r="BWH35" s="620"/>
      <c r="BWI35" s="620"/>
      <c r="BWJ35" s="620"/>
      <c r="BWK35" s="620"/>
      <c r="BWL35" s="620"/>
      <c r="BWM35" s="620"/>
      <c r="BWN35" s="620"/>
      <c r="BWO35" s="620"/>
      <c r="BWP35" s="620"/>
      <c r="BWQ35" s="620"/>
      <c r="BWR35" s="620"/>
      <c r="BWS35" s="620"/>
      <c r="BWT35" s="620"/>
      <c r="BWU35" s="620"/>
      <c r="BWV35" s="620"/>
      <c r="BWW35" s="620"/>
      <c r="BWX35" s="620"/>
      <c r="BWY35" s="620"/>
      <c r="BWZ35" s="620"/>
      <c r="BXA35" s="620"/>
      <c r="BXB35" s="620"/>
      <c r="BXC35" s="620"/>
      <c r="BXD35" s="620"/>
      <c r="BXE35" s="620"/>
      <c r="BXF35" s="620"/>
      <c r="BXG35" s="620"/>
      <c r="BXH35" s="620"/>
      <c r="BXI35" s="620"/>
      <c r="BXJ35" s="620"/>
      <c r="BXK35" s="620"/>
      <c r="BXL35" s="620"/>
      <c r="BXM35" s="620"/>
      <c r="BXN35" s="620"/>
      <c r="BXO35" s="620"/>
      <c r="BXP35" s="620"/>
      <c r="BXQ35" s="620"/>
      <c r="BXR35" s="620"/>
      <c r="BXS35" s="620"/>
      <c r="BXT35" s="620"/>
      <c r="BXU35" s="620"/>
      <c r="BXV35" s="620"/>
      <c r="BXW35" s="620"/>
      <c r="BXX35" s="620"/>
      <c r="BXY35" s="620"/>
      <c r="BXZ35" s="620"/>
      <c r="BYA35" s="620"/>
      <c r="BYB35" s="620"/>
      <c r="BYC35" s="620"/>
      <c r="BYD35" s="620"/>
      <c r="BYE35" s="620"/>
      <c r="BYF35" s="620"/>
      <c r="BYG35" s="620"/>
      <c r="BYH35" s="620"/>
      <c r="BYI35" s="620"/>
      <c r="BYJ35" s="620"/>
      <c r="BYK35" s="620"/>
      <c r="BYL35" s="620"/>
      <c r="BYM35" s="620"/>
      <c r="BYN35" s="620"/>
      <c r="BYO35" s="620"/>
      <c r="BYP35" s="620"/>
      <c r="BYQ35" s="620"/>
      <c r="BYR35" s="620"/>
      <c r="BYS35" s="620"/>
      <c r="BYT35" s="620"/>
      <c r="BYU35" s="620"/>
      <c r="BYV35" s="620"/>
      <c r="BYW35" s="620"/>
      <c r="BYX35" s="620"/>
      <c r="BYY35" s="620"/>
      <c r="BYZ35" s="620"/>
      <c r="BZA35" s="620"/>
      <c r="BZB35" s="620"/>
      <c r="BZC35" s="620"/>
      <c r="BZD35" s="620"/>
      <c r="BZE35" s="620"/>
      <c r="BZF35" s="620"/>
      <c r="BZG35" s="620"/>
      <c r="BZH35" s="620"/>
      <c r="BZI35" s="620"/>
      <c r="BZJ35" s="620"/>
      <c r="BZK35" s="620"/>
      <c r="BZL35" s="620"/>
      <c r="BZM35" s="620"/>
      <c r="BZN35" s="620"/>
      <c r="BZO35" s="620"/>
      <c r="BZP35" s="620"/>
      <c r="BZQ35" s="620"/>
      <c r="BZR35" s="620"/>
      <c r="BZS35" s="620"/>
      <c r="BZT35" s="620"/>
      <c r="BZU35" s="620"/>
      <c r="BZV35" s="620"/>
      <c r="BZW35" s="620"/>
      <c r="BZX35" s="620"/>
      <c r="BZY35" s="620"/>
      <c r="BZZ35" s="620"/>
      <c r="CAA35" s="620"/>
      <c r="CAB35" s="620"/>
      <c r="CAC35" s="620"/>
      <c r="CAD35" s="620"/>
      <c r="CAE35" s="620"/>
      <c r="CAF35" s="620"/>
      <c r="CAG35" s="620"/>
      <c r="CAH35" s="620"/>
      <c r="CAI35" s="620"/>
      <c r="CAJ35" s="620"/>
      <c r="CAK35" s="620"/>
      <c r="CAL35" s="620"/>
      <c r="CAM35" s="620"/>
      <c r="CAN35" s="620"/>
      <c r="CAO35" s="620"/>
      <c r="CAP35" s="620"/>
      <c r="CAQ35" s="620"/>
      <c r="CAR35" s="620"/>
      <c r="CAS35" s="620"/>
      <c r="CAT35" s="620"/>
      <c r="CAU35" s="620"/>
      <c r="CAV35" s="620"/>
      <c r="CAW35" s="620"/>
      <c r="CAX35" s="620"/>
      <c r="CAY35" s="620"/>
      <c r="CAZ35" s="620"/>
      <c r="CBA35" s="620"/>
      <c r="CBB35" s="620"/>
      <c r="CBC35" s="620"/>
      <c r="CBD35" s="620"/>
      <c r="CBE35" s="620"/>
      <c r="CBF35" s="620"/>
      <c r="CBG35" s="620"/>
      <c r="CBH35" s="620"/>
      <c r="CBI35" s="620"/>
      <c r="CBJ35" s="620"/>
      <c r="CBK35" s="620"/>
      <c r="CBL35" s="620"/>
      <c r="CBM35" s="620"/>
      <c r="CBN35" s="620"/>
      <c r="CBO35" s="620"/>
      <c r="CBP35" s="620"/>
      <c r="CBQ35" s="620"/>
      <c r="CBR35" s="620"/>
      <c r="CBS35" s="620"/>
      <c r="CBT35" s="620"/>
      <c r="CBU35" s="620"/>
      <c r="CBV35" s="620"/>
      <c r="CBW35" s="620"/>
      <c r="CBX35" s="620"/>
      <c r="CBY35" s="620"/>
      <c r="CBZ35" s="620"/>
      <c r="CCA35" s="620"/>
      <c r="CCB35" s="620"/>
      <c r="CCC35" s="620"/>
      <c r="CCD35" s="620"/>
      <c r="CCE35" s="620"/>
      <c r="CCF35" s="620"/>
      <c r="CCG35" s="620"/>
      <c r="CCH35" s="620"/>
      <c r="CCI35" s="620"/>
      <c r="CCJ35" s="620"/>
      <c r="CCK35" s="620"/>
      <c r="CCL35" s="620"/>
      <c r="CCM35" s="620"/>
      <c r="CCN35" s="620"/>
      <c r="CCO35" s="620"/>
      <c r="CCP35" s="620"/>
      <c r="CCQ35" s="620"/>
      <c r="CCR35" s="620"/>
      <c r="CCS35" s="620"/>
      <c r="CCT35" s="620"/>
      <c r="CCU35" s="620"/>
      <c r="CCV35" s="620"/>
      <c r="CCW35" s="620"/>
      <c r="CCX35" s="620"/>
      <c r="CCY35" s="620"/>
      <c r="CCZ35" s="620"/>
      <c r="CDA35" s="620"/>
      <c r="CDB35" s="620"/>
      <c r="CDC35" s="620"/>
      <c r="CDD35" s="620"/>
      <c r="CDE35" s="620"/>
      <c r="CDF35" s="620"/>
      <c r="CDG35" s="620"/>
      <c r="CDH35" s="620"/>
      <c r="CDI35" s="620"/>
      <c r="CDJ35" s="620"/>
      <c r="CDK35" s="620"/>
      <c r="CDL35" s="620"/>
      <c r="CDM35" s="620"/>
      <c r="CDN35" s="620"/>
      <c r="CDO35" s="620"/>
      <c r="CDP35" s="620"/>
      <c r="CDQ35" s="620"/>
      <c r="CDR35" s="620"/>
      <c r="CDS35" s="620"/>
      <c r="CDT35" s="620"/>
      <c r="CDU35" s="620"/>
      <c r="CDV35" s="620"/>
      <c r="CDW35" s="620"/>
      <c r="CDX35" s="620"/>
      <c r="CDY35" s="620"/>
      <c r="CDZ35" s="620"/>
      <c r="CEA35" s="620"/>
      <c r="CEB35" s="620"/>
      <c r="CEC35" s="620"/>
      <c r="CED35" s="620"/>
      <c r="CEE35" s="620"/>
      <c r="CEF35" s="620"/>
      <c r="CEG35" s="620"/>
      <c r="CEH35" s="620"/>
      <c r="CEI35" s="620"/>
      <c r="CEJ35" s="620"/>
      <c r="CEK35" s="620"/>
      <c r="CEL35" s="620"/>
      <c r="CEM35" s="620"/>
      <c r="CEN35" s="620"/>
      <c r="CEO35" s="620"/>
      <c r="CEP35" s="620"/>
      <c r="CEQ35" s="620"/>
      <c r="CER35" s="620"/>
      <c r="CES35" s="620"/>
      <c r="CET35" s="620"/>
      <c r="CEU35" s="620"/>
      <c r="CEV35" s="620"/>
      <c r="CEW35" s="620"/>
      <c r="CEX35" s="620"/>
      <c r="CEY35" s="620"/>
      <c r="CEZ35" s="620"/>
      <c r="CFA35" s="620"/>
      <c r="CFB35" s="620"/>
      <c r="CFC35" s="620"/>
      <c r="CFD35" s="620"/>
      <c r="CFE35" s="620"/>
      <c r="CFF35" s="620"/>
      <c r="CFG35" s="620"/>
      <c r="CFH35" s="620"/>
      <c r="CFI35" s="620"/>
      <c r="CFJ35" s="620"/>
      <c r="CFK35" s="620"/>
      <c r="CFL35" s="620"/>
      <c r="CFM35" s="620"/>
      <c r="CFN35" s="620"/>
      <c r="CFO35" s="620"/>
      <c r="CFP35" s="620"/>
      <c r="CFQ35" s="620"/>
      <c r="CFR35" s="620"/>
      <c r="CFS35" s="620"/>
      <c r="CFT35" s="620"/>
      <c r="CFU35" s="620"/>
      <c r="CFV35" s="620"/>
      <c r="CFW35" s="620"/>
      <c r="CFX35" s="620"/>
      <c r="CFY35" s="620"/>
      <c r="CFZ35" s="620"/>
      <c r="CGA35" s="620"/>
      <c r="CGB35" s="620"/>
      <c r="CGC35" s="620"/>
      <c r="CGD35" s="620"/>
      <c r="CGE35" s="620"/>
      <c r="CGF35" s="620"/>
      <c r="CGG35" s="620"/>
      <c r="CGH35" s="620"/>
      <c r="CGI35" s="620"/>
      <c r="CGJ35" s="620"/>
      <c r="CGK35" s="620"/>
      <c r="CGL35" s="620"/>
      <c r="CGM35" s="620"/>
      <c r="CGN35" s="620"/>
      <c r="CGO35" s="620"/>
      <c r="CGP35" s="620"/>
      <c r="CGQ35" s="620"/>
      <c r="CGR35" s="620"/>
      <c r="CGS35" s="620"/>
      <c r="CGT35" s="620"/>
      <c r="CGU35" s="620"/>
      <c r="CGV35" s="620"/>
      <c r="CGW35" s="620"/>
      <c r="CGX35" s="620"/>
      <c r="CGY35" s="620"/>
      <c r="CGZ35" s="620"/>
      <c r="CHA35" s="620"/>
      <c r="CHB35" s="620"/>
      <c r="CHC35" s="620"/>
      <c r="CHD35" s="620"/>
      <c r="CHE35" s="620"/>
      <c r="CHF35" s="620"/>
      <c r="CHG35" s="620"/>
      <c r="CHH35" s="620"/>
      <c r="CHI35" s="620"/>
      <c r="CHJ35" s="620"/>
      <c r="CHK35" s="620"/>
      <c r="CHL35" s="620"/>
      <c r="CHM35" s="620"/>
      <c r="CHN35" s="620"/>
      <c r="CHO35" s="620"/>
      <c r="CHP35" s="620"/>
      <c r="CHQ35" s="620"/>
      <c r="CHR35" s="620"/>
      <c r="CHS35" s="620"/>
      <c r="CHT35" s="620"/>
      <c r="CHU35" s="620"/>
      <c r="CHV35" s="620"/>
      <c r="CHW35" s="620"/>
      <c r="CHX35" s="620"/>
      <c r="CHY35" s="620"/>
      <c r="CHZ35" s="620"/>
      <c r="CIA35" s="620"/>
      <c r="CIB35" s="620"/>
      <c r="CIC35" s="620"/>
      <c r="CID35" s="620"/>
      <c r="CIE35" s="620"/>
      <c r="CIF35" s="620"/>
      <c r="CIG35" s="620"/>
      <c r="CIH35" s="620"/>
      <c r="CII35" s="620"/>
      <c r="CIJ35" s="620"/>
      <c r="CIK35" s="620"/>
      <c r="CIL35" s="620"/>
      <c r="CIM35" s="620"/>
      <c r="CIN35" s="620"/>
      <c r="CIO35" s="620"/>
      <c r="CIP35" s="620"/>
      <c r="CIQ35" s="620"/>
      <c r="CIR35" s="620"/>
      <c r="CIS35" s="620"/>
      <c r="CIT35" s="620"/>
      <c r="CIU35" s="620"/>
      <c r="CIV35" s="620"/>
      <c r="CIW35" s="620"/>
      <c r="CIX35" s="620"/>
      <c r="CIY35" s="620"/>
      <c r="CIZ35" s="620"/>
      <c r="CJA35" s="620"/>
      <c r="CJB35" s="620"/>
      <c r="CJC35" s="620"/>
      <c r="CJD35" s="620"/>
      <c r="CJE35" s="620"/>
      <c r="CJF35" s="620"/>
      <c r="CJG35" s="620"/>
      <c r="CJH35" s="620"/>
      <c r="CJI35" s="620"/>
      <c r="CJJ35" s="620"/>
      <c r="CJK35" s="620"/>
      <c r="CJL35" s="620"/>
      <c r="CJM35" s="620"/>
      <c r="CJN35" s="620"/>
      <c r="CJO35" s="620"/>
      <c r="CJP35" s="620"/>
      <c r="CJQ35" s="620"/>
      <c r="CJR35" s="620"/>
      <c r="CJS35" s="620"/>
      <c r="CJT35" s="620"/>
      <c r="CJU35" s="620"/>
      <c r="CJV35" s="620"/>
      <c r="CJW35" s="620"/>
      <c r="CJX35" s="620"/>
      <c r="CJY35" s="620"/>
      <c r="CJZ35" s="620"/>
      <c r="CKA35" s="620"/>
      <c r="CKB35" s="620"/>
      <c r="CKC35" s="620"/>
      <c r="CKD35" s="620"/>
      <c r="CKE35" s="620"/>
      <c r="CKF35" s="620"/>
      <c r="CKG35" s="620"/>
      <c r="CKH35" s="620"/>
      <c r="CKI35" s="620"/>
      <c r="CKJ35" s="620"/>
      <c r="CKK35" s="620"/>
      <c r="CKL35" s="620"/>
      <c r="CKM35" s="620"/>
      <c r="CKN35" s="620"/>
      <c r="CKO35" s="620"/>
      <c r="CKP35" s="620"/>
      <c r="CKQ35" s="620"/>
      <c r="CKR35" s="620"/>
      <c r="CKS35" s="620"/>
      <c r="CKT35" s="620"/>
      <c r="CKU35" s="620"/>
      <c r="CKV35" s="620"/>
      <c r="CKW35" s="620"/>
      <c r="CKX35" s="620"/>
      <c r="CKY35" s="620"/>
      <c r="CKZ35" s="620"/>
      <c r="CLA35" s="620"/>
      <c r="CLB35" s="620"/>
      <c r="CLC35" s="620"/>
      <c r="CLD35" s="620"/>
      <c r="CLE35" s="620"/>
      <c r="CLF35" s="620"/>
      <c r="CLG35" s="620"/>
      <c r="CLH35" s="620"/>
      <c r="CLI35" s="620"/>
      <c r="CLJ35" s="620"/>
      <c r="CLK35" s="620"/>
      <c r="CLL35" s="620"/>
      <c r="CLM35" s="620"/>
      <c r="CLN35" s="620"/>
      <c r="CLO35" s="620"/>
      <c r="CLP35" s="620"/>
      <c r="CLQ35" s="620"/>
      <c r="CLR35" s="620"/>
      <c r="CLS35" s="620"/>
      <c r="CLT35" s="620"/>
      <c r="CLU35" s="620"/>
      <c r="CLV35" s="620"/>
      <c r="CLW35" s="620"/>
      <c r="CLX35" s="620"/>
      <c r="CLY35" s="620"/>
      <c r="CLZ35" s="620"/>
      <c r="CMA35" s="620"/>
      <c r="CMB35" s="620"/>
      <c r="CMC35" s="620"/>
      <c r="CMD35" s="620"/>
      <c r="CME35" s="620"/>
      <c r="CMF35" s="620"/>
      <c r="CMG35" s="620"/>
      <c r="CMH35" s="620"/>
      <c r="CMI35" s="620"/>
      <c r="CMJ35" s="620"/>
      <c r="CMK35" s="620"/>
      <c r="CML35" s="620"/>
      <c r="CMM35" s="620"/>
      <c r="CMN35" s="620"/>
      <c r="CMO35" s="620"/>
      <c r="CMP35" s="620"/>
      <c r="CMQ35" s="620"/>
      <c r="CMR35" s="620"/>
      <c r="CMS35" s="620"/>
      <c r="CMT35" s="620"/>
      <c r="CMU35" s="620"/>
      <c r="CMV35" s="620"/>
      <c r="CMW35" s="620"/>
      <c r="CMX35" s="620"/>
      <c r="CMY35" s="620"/>
      <c r="CMZ35" s="620"/>
      <c r="CNA35" s="620"/>
      <c r="CNB35" s="620"/>
      <c r="CNC35" s="620"/>
      <c r="CND35" s="620"/>
      <c r="CNE35" s="620"/>
      <c r="CNF35" s="620"/>
      <c r="CNG35" s="620"/>
      <c r="CNH35" s="620"/>
      <c r="CNI35" s="620"/>
      <c r="CNJ35" s="620"/>
      <c r="CNK35" s="620"/>
      <c r="CNL35" s="620"/>
      <c r="CNM35" s="620"/>
      <c r="CNN35" s="620"/>
      <c r="CNO35" s="620"/>
      <c r="CNP35" s="620"/>
      <c r="CNQ35" s="620"/>
      <c r="CNR35" s="620"/>
      <c r="CNS35" s="620"/>
      <c r="CNT35" s="620"/>
      <c r="CNU35" s="620"/>
      <c r="CNV35" s="620"/>
      <c r="CNW35" s="620"/>
      <c r="CNX35" s="620"/>
      <c r="CNY35" s="620"/>
      <c r="CNZ35" s="620"/>
      <c r="COA35" s="620"/>
      <c r="COB35" s="620"/>
      <c r="COC35" s="620"/>
      <c r="COD35" s="620"/>
      <c r="COE35" s="620"/>
      <c r="COF35" s="620"/>
      <c r="COG35" s="620"/>
      <c r="COH35" s="620"/>
      <c r="COI35" s="620"/>
      <c r="COJ35" s="620"/>
      <c r="COK35" s="620"/>
      <c r="COL35" s="620"/>
      <c r="COM35" s="620"/>
      <c r="CON35" s="620"/>
      <c r="COO35" s="620"/>
      <c r="COP35" s="620"/>
      <c r="COQ35" s="620"/>
      <c r="COR35" s="620"/>
      <c r="COS35" s="620"/>
      <c r="COT35" s="620"/>
      <c r="COU35" s="620"/>
      <c r="COV35" s="620"/>
      <c r="COW35" s="620"/>
      <c r="COX35" s="620"/>
      <c r="COY35" s="620"/>
      <c r="COZ35" s="620"/>
      <c r="CPA35" s="620"/>
      <c r="CPB35" s="620"/>
      <c r="CPC35" s="620"/>
      <c r="CPD35" s="620"/>
      <c r="CPE35" s="620"/>
      <c r="CPF35" s="620"/>
      <c r="CPG35" s="620"/>
      <c r="CPH35" s="620"/>
      <c r="CPI35" s="620"/>
      <c r="CPJ35" s="620"/>
      <c r="CPK35" s="620"/>
      <c r="CPL35" s="620"/>
      <c r="CPM35" s="620"/>
      <c r="CPN35" s="620"/>
      <c r="CPO35" s="620"/>
      <c r="CPP35" s="620"/>
      <c r="CPQ35" s="620"/>
      <c r="CPR35" s="620"/>
      <c r="CPS35" s="620"/>
      <c r="CPT35" s="620"/>
      <c r="CPU35" s="620"/>
      <c r="CPV35" s="620"/>
      <c r="CPW35" s="620"/>
      <c r="CPX35" s="620"/>
      <c r="CPY35" s="620"/>
      <c r="CPZ35" s="620"/>
      <c r="CQA35" s="620"/>
      <c r="CQB35" s="620"/>
      <c r="CQC35" s="620"/>
      <c r="CQD35" s="620"/>
      <c r="CQE35" s="620"/>
      <c r="CQF35" s="620"/>
      <c r="CQG35" s="620"/>
      <c r="CQH35" s="620"/>
      <c r="CQI35" s="620"/>
      <c r="CQJ35" s="620"/>
      <c r="CQK35" s="620"/>
      <c r="CQL35" s="620"/>
      <c r="CQM35" s="620"/>
      <c r="CQN35" s="620"/>
      <c r="CQO35" s="620"/>
      <c r="CQP35" s="620"/>
      <c r="CQQ35" s="620"/>
      <c r="CQR35" s="620"/>
      <c r="CQS35" s="620"/>
      <c r="CQT35" s="620"/>
      <c r="CQU35" s="620"/>
      <c r="CQV35" s="620"/>
      <c r="CQW35" s="620"/>
      <c r="CQX35" s="620"/>
      <c r="CQY35" s="620"/>
      <c r="CQZ35" s="620"/>
      <c r="CRA35" s="620"/>
      <c r="CRB35" s="620"/>
      <c r="CRC35" s="620"/>
      <c r="CRD35" s="620"/>
      <c r="CRE35" s="620"/>
      <c r="CRF35" s="620"/>
      <c r="CRG35" s="620"/>
      <c r="CRH35" s="620"/>
      <c r="CRI35" s="620"/>
      <c r="CRJ35" s="620"/>
      <c r="CRK35" s="620"/>
      <c r="CRL35" s="620"/>
      <c r="CRM35" s="620"/>
      <c r="CRN35" s="620"/>
      <c r="CRO35" s="620"/>
      <c r="CRP35" s="620"/>
      <c r="CRQ35" s="620"/>
      <c r="CRR35" s="620"/>
      <c r="CRS35" s="620"/>
      <c r="CRT35" s="620"/>
      <c r="CRU35" s="620"/>
      <c r="CRV35" s="620"/>
      <c r="CRW35" s="620"/>
      <c r="CRX35" s="620"/>
      <c r="CRY35" s="620"/>
      <c r="CRZ35" s="620"/>
      <c r="CSA35" s="620"/>
      <c r="CSB35" s="620"/>
      <c r="CSC35" s="620"/>
      <c r="CSD35" s="620"/>
      <c r="CSE35" s="620"/>
      <c r="CSF35" s="620"/>
      <c r="CSG35" s="620"/>
      <c r="CSH35" s="620"/>
      <c r="CSI35" s="620"/>
      <c r="CSJ35" s="620"/>
      <c r="CSK35" s="620"/>
      <c r="CSL35" s="620"/>
      <c r="CSM35" s="620"/>
      <c r="CSN35" s="620"/>
      <c r="CSO35" s="620"/>
      <c r="CSP35" s="620"/>
      <c r="CSQ35" s="620"/>
      <c r="CSR35" s="620"/>
      <c r="CSS35" s="620"/>
      <c r="CST35" s="620"/>
      <c r="CSU35" s="620"/>
      <c r="CSV35" s="620"/>
      <c r="CSW35" s="620"/>
      <c r="CSX35" s="620"/>
      <c r="CSY35" s="620"/>
      <c r="CSZ35" s="620"/>
      <c r="CTA35" s="620"/>
      <c r="CTB35" s="620"/>
      <c r="CTC35" s="620"/>
      <c r="CTD35" s="620"/>
      <c r="CTE35" s="620"/>
      <c r="CTF35" s="620"/>
      <c r="CTG35" s="620"/>
      <c r="CTH35" s="620"/>
      <c r="CTI35" s="620"/>
      <c r="CTJ35" s="620"/>
      <c r="CTK35" s="620"/>
      <c r="CTL35" s="620"/>
      <c r="CTM35" s="620"/>
      <c r="CTN35" s="620"/>
      <c r="CTO35" s="620"/>
      <c r="CTP35" s="620"/>
      <c r="CTQ35" s="620"/>
      <c r="CTR35" s="620"/>
      <c r="CTS35" s="620"/>
      <c r="CTT35" s="620"/>
      <c r="CTU35" s="620"/>
      <c r="CTV35" s="620"/>
      <c r="CTW35" s="620"/>
      <c r="CTX35" s="620"/>
      <c r="CTY35" s="620"/>
      <c r="CTZ35" s="620"/>
      <c r="CUA35" s="620"/>
      <c r="CUB35" s="620"/>
      <c r="CUC35" s="620"/>
      <c r="CUD35" s="620"/>
      <c r="CUE35" s="620"/>
      <c r="CUF35" s="620"/>
      <c r="CUG35" s="620"/>
      <c r="CUH35" s="620"/>
      <c r="CUI35" s="620"/>
      <c r="CUJ35" s="620"/>
      <c r="CUK35" s="620"/>
      <c r="CUL35" s="620"/>
      <c r="CUM35" s="620"/>
      <c r="CUN35" s="620"/>
      <c r="CUO35" s="620"/>
      <c r="CUP35" s="620"/>
      <c r="CUQ35" s="620"/>
      <c r="CUR35" s="620"/>
      <c r="CUS35" s="620"/>
      <c r="CUT35" s="620"/>
      <c r="CUU35" s="620"/>
      <c r="CUV35" s="620"/>
      <c r="CUW35" s="620"/>
      <c r="CUX35" s="620"/>
      <c r="CUY35" s="620"/>
      <c r="CUZ35" s="620"/>
      <c r="CVA35" s="620"/>
      <c r="CVB35" s="620"/>
      <c r="CVC35" s="620"/>
      <c r="CVD35" s="620"/>
      <c r="CVE35" s="620"/>
      <c r="CVF35" s="620"/>
      <c r="CVG35" s="620"/>
      <c r="CVH35" s="620"/>
      <c r="CVI35" s="620"/>
      <c r="CVJ35" s="620"/>
      <c r="CVK35" s="620"/>
      <c r="CVL35" s="620"/>
      <c r="CVM35" s="620"/>
      <c r="CVN35" s="620"/>
      <c r="CVO35" s="620"/>
      <c r="CVP35" s="620"/>
      <c r="CVQ35" s="620"/>
      <c r="CVR35" s="620"/>
      <c r="CVS35" s="620"/>
      <c r="CVT35" s="620"/>
      <c r="CVU35" s="620"/>
      <c r="CVV35" s="620"/>
      <c r="CVW35" s="620"/>
      <c r="CVX35" s="620"/>
      <c r="CVY35" s="620"/>
      <c r="CVZ35" s="620"/>
      <c r="CWA35" s="620"/>
      <c r="CWB35" s="620"/>
      <c r="CWC35" s="620"/>
      <c r="CWD35" s="620"/>
      <c r="CWE35" s="620"/>
      <c r="CWF35" s="620"/>
      <c r="CWG35" s="620"/>
      <c r="CWH35" s="620"/>
      <c r="CWI35" s="620"/>
      <c r="CWJ35" s="620"/>
      <c r="CWK35" s="620"/>
      <c r="CWL35" s="620"/>
      <c r="CWM35" s="620"/>
      <c r="CWN35" s="620"/>
      <c r="CWO35" s="620"/>
      <c r="CWP35" s="620"/>
      <c r="CWQ35" s="620"/>
      <c r="CWR35" s="620"/>
      <c r="CWS35" s="620"/>
      <c r="CWT35" s="620"/>
      <c r="CWU35" s="620"/>
      <c r="CWV35" s="620"/>
      <c r="CWW35" s="620"/>
      <c r="CWX35" s="620"/>
      <c r="CWY35" s="620"/>
      <c r="CWZ35" s="620"/>
      <c r="CXA35" s="620"/>
      <c r="CXB35" s="620"/>
      <c r="CXC35" s="620"/>
      <c r="CXD35" s="620"/>
      <c r="CXE35" s="620"/>
      <c r="CXF35" s="620"/>
      <c r="CXG35" s="620"/>
      <c r="CXH35" s="620"/>
      <c r="CXI35" s="620"/>
      <c r="CXJ35" s="620"/>
      <c r="CXK35" s="620"/>
      <c r="CXL35" s="620"/>
      <c r="CXM35" s="620"/>
      <c r="CXN35" s="620"/>
      <c r="CXO35" s="620"/>
      <c r="CXP35" s="620"/>
      <c r="CXQ35" s="620"/>
      <c r="CXR35" s="620"/>
      <c r="CXS35" s="620"/>
      <c r="CXT35" s="620"/>
      <c r="CXU35" s="620"/>
      <c r="CXV35" s="620"/>
      <c r="CXW35" s="620"/>
      <c r="CXX35" s="620"/>
      <c r="CXY35" s="620"/>
      <c r="CXZ35" s="620"/>
      <c r="CYA35" s="620"/>
      <c r="CYB35" s="620"/>
      <c r="CYC35" s="620"/>
      <c r="CYD35" s="620"/>
      <c r="CYE35" s="620"/>
      <c r="CYF35" s="620"/>
      <c r="CYG35" s="620"/>
      <c r="CYH35" s="620"/>
      <c r="CYI35" s="620"/>
      <c r="CYJ35" s="620"/>
      <c r="CYK35" s="620"/>
      <c r="CYL35" s="620"/>
      <c r="CYM35" s="620"/>
      <c r="CYN35" s="620"/>
      <c r="CYO35" s="620"/>
      <c r="CYP35" s="620"/>
      <c r="CYQ35" s="620"/>
      <c r="CYR35" s="620"/>
      <c r="CYS35" s="620"/>
      <c r="CYT35" s="620"/>
      <c r="CYU35" s="620"/>
      <c r="CYV35" s="620"/>
      <c r="CYW35" s="620"/>
      <c r="CYX35" s="620"/>
      <c r="CYY35" s="620"/>
      <c r="CYZ35" s="620"/>
      <c r="CZA35" s="620"/>
      <c r="CZB35" s="620"/>
      <c r="CZC35" s="620"/>
      <c r="CZD35" s="620"/>
      <c r="CZE35" s="620"/>
      <c r="CZF35" s="620"/>
      <c r="CZG35" s="620"/>
      <c r="CZH35" s="620"/>
      <c r="CZI35" s="620"/>
      <c r="CZJ35" s="620"/>
      <c r="CZK35" s="620"/>
      <c r="CZL35" s="620"/>
      <c r="CZM35" s="620"/>
      <c r="CZN35" s="620"/>
      <c r="CZO35" s="620"/>
      <c r="CZP35" s="620"/>
      <c r="CZQ35" s="620"/>
      <c r="CZR35" s="620"/>
      <c r="CZS35" s="620"/>
      <c r="CZT35" s="620"/>
      <c r="CZU35" s="620"/>
      <c r="CZV35" s="620"/>
      <c r="CZW35" s="620"/>
      <c r="CZX35" s="620"/>
      <c r="CZY35" s="620"/>
      <c r="CZZ35" s="620"/>
      <c r="DAA35" s="620"/>
      <c r="DAB35" s="620"/>
      <c r="DAC35" s="620"/>
      <c r="DAD35" s="620"/>
      <c r="DAE35" s="620"/>
      <c r="DAF35" s="620"/>
      <c r="DAG35" s="620"/>
      <c r="DAH35" s="620"/>
      <c r="DAI35" s="620"/>
      <c r="DAJ35" s="620"/>
      <c r="DAK35" s="620"/>
      <c r="DAL35" s="620"/>
      <c r="DAM35" s="620"/>
      <c r="DAN35" s="620"/>
      <c r="DAO35" s="620"/>
      <c r="DAP35" s="620"/>
      <c r="DAQ35" s="620"/>
      <c r="DAR35" s="620"/>
      <c r="DAS35" s="620"/>
      <c r="DAT35" s="620"/>
      <c r="DAU35" s="620"/>
      <c r="DAV35" s="620"/>
      <c r="DAW35" s="620"/>
      <c r="DAX35" s="620"/>
      <c r="DAY35" s="620"/>
      <c r="DAZ35" s="620"/>
      <c r="DBA35" s="620"/>
      <c r="DBB35" s="620"/>
      <c r="DBC35" s="620"/>
      <c r="DBD35" s="620"/>
      <c r="DBE35" s="620"/>
      <c r="DBF35" s="620"/>
      <c r="DBG35" s="620"/>
      <c r="DBH35" s="620"/>
      <c r="DBI35" s="620"/>
      <c r="DBJ35" s="620"/>
      <c r="DBK35" s="620"/>
      <c r="DBL35" s="620"/>
      <c r="DBM35" s="620"/>
      <c r="DBN35" s="620"/>
      <c r="DBO35" s="620"/>
      <c r="DBP35" s="620"/>
      <c r="DBQ35" s="620"/>
      <c r="DBR35" s="620"/>
      <c r="DBS35" s="620"/>
      <c r="DBT35" s="620"/>
      <c r="DBU35" s="620"/>
      <c r="DBV35" s="620"/>
      <c r="DBW35" s="620"/>
      <c r="DBX35" s="620"/>
      <c r="DBY35" s="620"/>
      <c r="DBZ35" s="620"/>
      <c r="DCA35" s="620"/>
      <c r="DCB35" s="620"/>
      <c r="DCC35" s="620"/>
      <c r="DCD35" s="620"/>
      <c r="DCE35" s="620"/>
      <c r="DCF35" s="620"/>
      <c r="DCG35" s="620"/>
      <c r="DCH35" s="620"/>
      <c r="DCI35" s="620"/>
      <c r="DCJ35" s="620"/>
      <c r="DCK35" s="620"/>
      <c r="DCL35" s="620"/>
      <c r="DCM35" s="620"/>
      <c r="DCN35" s="620"/>
      <c r="DCO35" s="620"/>
      <c r="DCP35" s="620"/>
      <c r="DCQ35" s="620"/>
      <c r="DCR35" s="620"/>
      <c r="DCS35" s="620"/>
      <c r="DCT35" s="620"/>
      <c r="DCU35" s="620"/>
      <c r="DCV35" s="620"/>
      <c r="DCW35" s="620"/>
      <c r="DCX35" s="620"/>
      <c r="DCY35" s="620"/>
      <c r="DCZ35" s="620"/>
      <c r="DDA35" s="620"/>
      <c r="DDB35" s="620"/>
      <c r="DDC35" s="620"/>
      <c r="DDD35" s="620"/>
      <c r="DDE35" s="620"/>
      <c r="DDF35" s="620"/>
      <c r="DDG35" s="620"/>
      <c r="DDH35" s="620"/>
      <c r="DDI35" s="620"/>
      <c r="DDJ35" s="620"/>
      <c r="DDK35" s="620"/>
      <c r="DDL35" s="620"/>
      <c r="DDM35" s="620"/>
      <c r="DDN35" s="620"/>
      <c r="DDO35" s="620"/>
      <c r="DDP35" s="620"/>
      <c r="DDQ35" s="620"/>
      <c r="DDR35" s="620"/>
      <c r="DDS35" s="620"/>
      <c r="DDT35" s="620"/>
      <c r="DDU35" s="620"/>
      <c r="DDV35" s="620"/>
      <c r="DDW35" s="620"/>
      <c r="DDX35" s="620"/>
      <c r="DDY35" s="620"/>
      <c r="DDZ35" s="620"/>
      <c r="DEA35" s="620"/>
      <c r="DEB35" s="620"/>
      <c r="DEC35" s="620"/>
      <c r="DED35" s="620"/>
      <c r="DEE35" s="620"/>
      <c r="DEF35" s="620"/>
      <c r="DEG35" s="620"/>
      <c r="DEH35" s="620"/>
      <c r="DEI35" s="620"/>
      <c r="DEJ35" s="620"/>
      <c r="DEK35" s="620"/>
      <c r="DEL35" s="620"/>
      <c r="DEM35" s="620"/>
      <c r="DEN35" s="620"/>
      <c r="DEO35" s="620"/>
      <c r="DEP35" s="620"/>
      <c r="DEQ35" s="620"/>
      <c r="DER35" s="620"/>
      <c r="DES35" s="620"/>
      <c r="DET35" s="620"/>
      <c r="DEU35" s="620"/>
      <c r="DEV35" s="620"/>
      <c r="DEW35" s="620"/>
      <c r="DEX35" s="620"/>
      <c r="DEY35" s="620"/>
      <c r="DEZ35" s="620"/>
      <c r="DFA35" s="620"/>
      <c r="DFB35" s="620"/>
      <c r="DFC35" s="620"/>
      <c r="DFD35" s="620"/>
      <c r="DFE35" s="620"/>
      <c r="DFF35" s="620"/>
      <c r="DFG35" s="620"/>
      <c r="DFH35" s="620"/>
      <c r="DFI35" s="620"/>
      <c r="DFJ35" s="620"/>
      <c r="DFK35" s="620"/>
      <c r="DFL35" s="620"/>
      <c r="DFM35" s="620"/>
      <c r="DFN35" s="620"/>
      <c r="DFO35" s="620"/>
      <c r="DFP35" s="620"/>
      <c r="DFQ35" s="620"/>
      <c r="DFR35" s="620"/>
      <c r="DFS35" s="620"/>
      <c r="DFT35" s="620"/>
      <c r="DFU35" s="620"/>
      <c r="DFV35" s="620"/>
      <c r="DFW35" s="620"/>
      <c r="DFX35" s="620"/>
      <c r="DFY35" s="620"/>
      <c r="DFZ35" s="620"/>
      <c r="DGA35" s="620"/>
      <c r="DGB35" s="620"/>
      <c r="DGC35" s="620"/>
      <c r="DGD35" s="620"/>
      <c r="DGE35" s="620"/>
      <c r="DGF35" s="620"/>
      <c r="DGG35" s="620"/>
      <c r="DGH35" s="620"/>
      <c r="DGI35" s="620"/>
      <c r="DGJ35" s="620"/>
      <c r="DGK35" s="620"/>
      <c r="DGL35" s="620"/>
      <c r="DGM35" s="620"/>
      <c r="DGN35" s="620"/>
      <c r="DGO35" s="620"/>
      <c r="DGP35" s="620"/>
      <c r="DGQ35" s="620"/>
      <c r="DGR35" s="620"/>
      <c r="DGS35" s="620"/>
      <c r="DGT35" s="620"/>
      <c r="DGU35" s="620"/>
      <c r="DGV35" s="620"/>
      <c r="DGW35" s="620"/>
      <c r="DGX35" s="620"/>
      <c r="DGY35" s="620"/>
      <c r="DGZ35" s="620"/>
      <c r="DHA35" s="620"/>
      <c r="DHB35" s="620"/>
      <c r="DHC35" s="620"/>
      <c r="DHD35" s="620"/>
      <c r="DHE35" s="620"/>
      <c r="DHF35" s="620"/>
      <c r="DHG35" s="620"/>
      <c r="DHH35" s="620"/>
      <c r="DHI35" s="620"/>
      <c r="DHJ35" s="620"/>
      <c r="DHK35" s="620"/>
      <c r="DHL35" s="620"/>
      <c r="DHM35" s="620"/>
      <c r="DHN35" s="620"/>
      <c r="DHO35" s="620"/>
      <c r="DHP35" s="620"/>
      <c r="DHQ35" s="620"/>
      <c r="DHR35" s="620"/>
      <c r="DHS35" s="620"/>
      <c r="DHT35" s="620"/>
      <c r="DHU35" s="620"/>
      <c r="DHV35" s="620"/>
      <c r="DHW35" s="620"/>
      <c r="DHX35" s="620"/>
      <c r="DHY35" s="620"/>
      <c r="DHZ35" s="620"/>
      <c r="DIA35" s="620"/>
      <c r="DIB35" s="620"/>
      <c r="DIC35" s="620"/>
      <c r="DID35" s="620"/>
      <c r="DIE35" s="620"/>
      <c r="DIF35" s="620"/>
      <c r="DIG35" s="620"/>
      <c r="DIH35" s="620"/>
      <c r="DII35" s="620"/>
      <c r="DIJ35" s="620"/>
      <c r="DIK35" s="620"/>
      <c r="DIL35" s="620"/>
      <c r="DIM35" s="620"/>
      <c r="DIN35" s="620"/>
      <c r="DIO35" s="620"/>
      <c r="DIP35" s="620"/>
      <c r="DIQ35" s="620"/>
      <c r="DIR35" s="620"/>
      <c r="DIS35" s="620"/>
      <c r="DIT35" s="620"/>
      <c r="DIU35" s="620"/>
      <c r="DIV35" s="620"/>
      <c r="DIW35" s="620"/>
      <c r="DIX35" s="620"/>
      <c r="DIY35" s="620"/>
      <c r="DIZ35" s="620"/>
      <c r="DJA35" s="620"/>
      <c r="DJB35" s="620"/>
      <c r="DJC35" s="620"/>
      <c r="DJD35" s="620"/>
      <c r="DJE35" s="620"/>
      <c r="DJF35" s="620"/>
      <c r="DJG35" s="620"/>
      <c r="DJH35" s="620"/>
      <c r="DJI35" s="620"/>
      <c r="DJJ35" s="620"/>
      <c r="DJK35" s="620"/>
      <c r="DJL35" s="620"/>
      <c r="DJM35" s="620"/>
      <c r="DJN35" s="620"/>
      <c r="DJO35" s="620"/>
      <c r="DJP35" s="620"/>
      <c r="DJQ35" s="620"/>
      <c r="DJR35" s="620"/>
      <c r="DJS35" s="620"/>
      <c r="DJT35" s="620"/>
      <c r="DJU35" s="620"/>
      <c r="DJV35" s="620"/>
      <c r="DJW35" s="620"/>
      <c r="DJX35" s="620"/>
      <c r="DJY35" s="620"/>
      <c r="DJZ35" s="620"/>
      <c r="DKA35" s="620"/>
      <c r="DKB35" s="620"/>
      <c r="DKC35" s="620"/>
      <c r="DKD35" s="620"/>
      <c r="DKE35" s="620"/>
      <c r="DKF35" s="620"/>
      <c r="DKG35" s="620"/>
      <c r="DKH35" s="620"/>
      <c r="DKI35" s="620"/>
      <c r="DKJ35" s="620"/>
      <c r="DKK35" s="620"/>
      <c r="DKL35" s="620"/>
      <c r="DKM35" s="620"/>
      <c r="DKN35" s="620"/>
      <c r="DKO35" s="620"/>
      <c r="DKP35" s="620"/>
      <c r="DKQ35" s="620"/>
      <c r="DKR35" s="620"/>
      <c r="DKS35" s="620"/>
      <c r="DKT35" s="620"/>
      <c r="DKU35" s="620"/>
      <c r="DKV35" s="620"/>
      <c r="DKW35" s="620"/>
      <c r="DKX35" s="620"/>
      <c r="DKY35" s="620"/>
      <c r="DKZ35" s="620"/>
      <c r="DLA35" s="620"/>
      <c r="DLB35" s="620"/>
      <c r="DLC35" s="620"/>
      <c r="DLD35" s="620"/>
      <c r="DLE35" s="620"/>
      <c r="DLF35" s="620"/>
      <c r="DLG35" s="620"/>
      <c r="DLH35" s="620"/>
      <c r="DLI35" s="620"/>
      <c r="DLJ35" s="620"/>
      <c r="DLK35" s="620"/>
      <c r="DLL35" s="620"/>
      <c r="DLM35" s="620"/>
      <c r="DLN35" s="620"/>
      <c r="DLO35" s="620"/>
      <c r="DLP35" s="620"/>
      <c r="DLQ35" s="620"/>
      <c r="DLR35" s="620"/>
      <c r="DLS35" s="620"/>
      <c r="DLT35" s="620"/>
      <c r="DLU35" s="620"/>
      <c r="DLV35" s="620"/>
      <c r="DLW35" s="620"/>
      <c r="DLX35" s="620"/>
      <c r="DLY35" s="620"/>
      <c r="DLZ35" s="620"/>
      <c r="DMA35" s="620"/>
      <c r="DMB35" s="620"/>
      <c r="DMC35" s="620"/>
      <c r="DMD35" s="620"/>
      <c r="DME35" s="620"/>
      <c r="DMF35" s="620"/>
      <c r="DMG35" s="620"/>
      <c r="DMH35" s="620"/>
      <c r="DMI35" s="620"/>
      <c r="DMJ35" s="620"/>
      <c r="DMK35" s="620"/>
      <c r="DML35" s="620"/>
      <c r="DMM35" s="620"/>
      <c r="DMN35" s="620"/>
      <c r="DMO35" s="620"/>
      <c r="DMP35" s="620"/>
      <c r="DMQ35" s="620"/>
      <c r="DMR35" s="620"/>
      <c r="DMS35" s="620"/>
      <c r="DMT35" s="620"/>
      <c r="DMU35" s="620"/>
      <c r="DMV35" s="620"/>
      <c r="DMW35" s="620"/>
      <c r="DMX35" s="620"/>
      <c r="DMY35" s="620"/>
      <c r="DMZ35" s="620"/>
      <c r="DNA35" s="620"/>
      <c r="DNB35" s="620"/>
      <c r="DNC35" s="620"/>
      <c r="DND35" s="620"/>
      <c r="DNE35" s="620"/>
      <c r="DNF35" s="620"/>
      <c r="DNG35" s="620"/>
      <c r="DNH35" s="620"/>
      <c r="DNI35" s="620"/>
      <c r="DNJ35" s="620"/>
      <c r="DNK35" s="620"/>
      <c r="DNL35" s="620"/>
      <c r="DNM35" s="620"/>
      <c r="DNN35" s="620"/>
      <c r="DNO35" s="620"/>
      <c r="DNP35" s="620"/>
      <c r="DNQ35" s="620"/>
      <c r="DNR35" s="620"/>
      <c r="DNS35" s="620"/>
      <c r="DNT35" s="620"/>
      <c r="DNU35" s="620"/>
      <c r="DNV35" s="620"/>
      <c r="DNW35" s="620"/>
      <c r="DNX35" s="620"/>
      <c r="DNY35" s="620"/>
      <c r="DNZ35" s="620"/>
      <c r="DOA35" s="620"/>
      <c r="DOB35" s="620"/>
      <c r="DOC35" s="620"/>
      <c r="DOD35" s="620"/>
      <c r="DOE35" s="620"/>
      <c r="DOF35" s="620"/>
      <c r="DOG35" s="620"/>
      <c r="DOH35" s="620"/>
      <c r="DOI35" s="620"/>
      <c r="DOJ35" s="620"/>
      <c r="DOK35" s="620"/>
      <c r="DOL35" s="620"/>
      <c r="DOM35" s="620"/>
      <c r="DON35" s="620"/>
      <c r="DOO35" s="620"/>
      <c r="DOP35" s="620"/>
      <c r="DOQ35" s="620"/>
      <c r="DOR35" s="620"/>
      <c r="DOS35" s="620"/>
      <c r="DOT35" s="620"/>
      <c r="DOU35" s="620"/>
      <c r="DOV35" s="620"/>
      <c r="DOW35" s="620"/>
      <c r="DOX35" s="620"/>
      <c r="DOY35" s="620"/>
      <c r="DOZ35" s="620"/>
      <c r="DPA35" s="620"/>
      <c r="DPB35" s="620"/>
      <c r="DPC35" s="620"/>
      <c r="DPD35" s="620"/>
      <c r="DPE35" s="620"/>
      <c r="DPF35" s="620"/>
      <c r="DPG35" s="620"/>
      <c r="DPH35" s="620"/>
      <c r="DPI35" s="620"/>
      <c r="DPJ35" s="620"/>
      <c r="DPK35" s="620"/>
      <c r="DPL35" s="620"/>
      <c r="DPM35" s="620"/>
      <c r="DPN35" s="620"/>
      <c r="DPO35" s="620"/>
      <c r="DPP35" s="620"/>
      <c r="DPQ35" s="620"/>
      <c r="DPR35" s="620"/>
      <c r="DPS35" s="620"/>
      <c r="DPT35" s="620"/>
      <c r="DPU35" s="620"/>
      <c r="DPV35" s="620"/>
      <c r="DPW35" s="620"/>
      <c r="DPX35" s="620"/>
      <c r="DPY35" s="620"/>
      <c r="DPZ35" s="620"/>
      <c r="DQA35" s="620"/>
      <c r="DQB35" s="620"/>
      <c r="DQC35" s="620"/>
      <c r="DQD35" s="620"/>
      <c r="DQE35" s="620"/>
      <c r="DQF35" s="620"/>
      <c r="DQG35" s="620"/>
      <c r="DQH35" s="620"/>
      <c r="DQI35" s="620"/>
      <c r="DQJ35" s="620"/>
      <c r="DQK35" s="620"/>
      <c r="DQL35" s="620"/>
      <c r="DQM35" s="620"/>
      <c r="DQN35" s="620"/>
      <c r="DQO35" s="620"/>
      <c r="DQP35" s="620"/>
      <c r="DQQ35" s="620"/>
      <c r="DQR35" s="620"/>
      <c r="DQS35" s="620"/>
      <c r="DQT35" s="620"/>
      <c r="DQU35" s="620"/>
      <c r="DQV35" s="620"/>
      <c r="DQW35" s="620"/>
      <c r="DQX35" s="620"/>
      <c r="DQY35" s="620"/>
      <c r="DQZ35" s="620"/>
      <c r="DRA35" s="620"/>
      <c r="DRB35" s="620"/>
      <c r="DRC35" s="620"/>
      <c r="DRD35" s="620"/>
      <c r="DRE35" s="620"/>
      <c r="DRF35" s="620"/>
      <c r="DRG35" s="620"/>
      <c r="DRH35" s="620"/>
      <c r="DRI35" s="620"/>
      <c r="DRJ35" s="620"/>
      <c r="DRK35" s="620"/>
      <c r="DRL35" s="620"/>
      <c r="DRM35" s="620"/>
      <c r="DRN35" s="620"/>
      <c r="DRO35" s="620"/>
      <c r="DRP35" s="620"/>
      <c r="DRQ35" s="620"/>
      <c r="DRR35" s="620"/>
      <c r="DRS35" s="620"/>
      <c r="DRT35" s="620"/>
      <c r="DRU35" s="620"/>
      <c r="DRV35" s="620"/>
      <c r="DRW35" s="620"/>
      <c r="DRX35" s="620"/>
      <c r="DRY35" s="620"/>
      <c r="DRZ35" s="620"/>
      <c r="DSA35" s="620"/>
      <c r="DSB35" s="620"/>
      <c r="DSC35" s="620"/>
      <c r="DSD35" s="620"/>
      <c r="DSE35" s="620"/>
      <c r="DSF35" s="620"/>
      <c r="DSG35" s="620"/>
      <c r="DSH35" s="620"/>
      <c r="DSI35" s="620"/>
      <c r="DSJ35" s="620"/>
      <c r="DSK35" s="620"/>
      <c r="DSL35" s="620"/>
      <c r="DSM35" s="620"/>
      <c r="DSN35" s="620"/>
      <c r="DSO35" s="620"/>
      <c r="DSP35" s="620"/>
      <c r="DSQ35" s="620"/>
      <c r="DSR35" s="620"/>
      <c r="DSS35" s="620"/>
      <c r="DST35" s="620"/>
      <c r="DSU35" s="620"/>
      <c r="DSV35" s="620"/>
      <c r="DSW35" s="620"/>
      <c r="DSX35" s="620"/>
      <c r="DSY35" s="620"/>
      <c r="DSZ35" s="620"/>
      <c r="DTA35" s="620"/>
      <c r="DTB35" s="620"/>
      <c r="DTC35" s="620"/>
      <c r="DTD35" s="620"/>
      <c r="DTE35" s="620"/>
      <c r="DTF35" s="620"/>
      <c r="DTG35" s="620"/>
      <c r="DTH35" s="620"/>
      <c r="DTI35" s="620"/>
      <c r="DTJ35" s="620"/>
      <c r="DTK35" s="620"/>
      <c r="DTL35" s="620"/>
      <c r="DTM35" s="620"/>
      <c r="DTN35" s="620"/>
      <c r="DTO35" s="620"/>
      <c r="DTP35" s="620"/>
      <c r="DTQ35" s="620"/>
      <c r="DTR35" s="620"/>
      <c r="DTS35" s="620"/>
      <c r="DTT35" s="620"/>
      <c r="DTU35" s="620"/>
      <c r="DTV35" s="620"/>
      <c r="DTW35" s="620"/>
      <c r="DTX35" s="620"/>
      <c r="DTY35" s="620"/>
      <c r="DTZ35" s="620"/>
      <c r="DUA35" s="620"/>
      <c r="DUB35" s="620"/>
      <c r="DUC35" s="620"/>
      <c r="DUD35" s="620"/>
      <c r="DUE35" s="620"/>
      <c r="DUF35" s="620"/>
      <c r="DUG35" s="620"/>
      <c r="DUH35" s="620"/>
      <c r="DUI35" s="620"/>
      <c r="DUJ35" s="620"/>
      <c r="DUK35" s="620"/>
      <c r="DUL35" s="620"/>
      <c r="DUM35" s="620"/>
      <c r="DUN35" s="620"/>
      <c r="DUO35" s="620"/>
      <c r="DUP35" s="620"/>
      <c r="DUQ35" s="620"/>
      <c r="DUR35" s="620"/>
      <c r="DUS35" s="620"/>
      <c r="DUT35" s="620"/>
      <c r="DUU35" s="620"/>
      <c r="DUV35" s="620"/>
      <c r="DUW35" s="620"/>
      <c r="DUX35" s="620"/>
      <c r="DUY35" s="620"/>
      <c r="DUZ35" s="620"/>
      <c r="DVA35" s="620"/>
      <c r="DVB35" s="620"/>
      <c r="DVC35" s="620"/>
      <c r="DVD35" s="620"/>
      <c r="DVE35" s="620"/>
      <c r="DVF35" s="620"/>
      <c r="DVG35" s="620"/>
      <c r="DVH35" s="620"/>
      <c r="DVI35" s="620"/>
      <c r="DVJ35" s="620"/>
      <c r="DVK35" s="620"/>
      <c r="DVL35" s="620"/>
      <c r="DVM35" s="620"/>
      <c r="DVN35" s="620"/>
      <c r="DVO35" s="620"/>
      <c r="DVP35" s="620"/>
      <c r="DVQ35" s="620"/>
      <c r="DVR35" s="620"/>
      <c r="DVS35" s="620"/>
      <c r="DVT35" s="620"/>
      <c r="DVU35" s="620"/>
      <c r="DVV35" s="620"/>
      <c r="DVW35" s="620"/>
      <c r="DVX35" s="620"/>
      <c r="DVY35" s="620"/>
      <c r="DVZ35" s="620"/>
      <c r="DWA35" s="620"/>
      <c r="DWB35" s="620"/>
      <c r="DWC35" s="620"/>
      <c r="DWD35" s="620"/>
      <c r="DWE35" s="620"/>
      <c r="DWF35" s="620"/>
      <c r="DWG35" s="620"/>
      <c r="DWH35" s="620"/>
      <c r="DWI35" s="620"/>
      <c r="DWJ35" s="620"/>
      <c r="DWK35" s="620"/>
      <c r="DWL35" s="620"/>
      <c r="DWM35" s="620"/>
      <c r="DWN35" s="620"/>
      <c r="DWO35" s="620"/>
      <c r="DWP35" s="620"/>
      <c r="DWQ35" s="620"/>
      <c r="DWR35" s="620"/>
      <c r="DWS35" s="620"/>
      <c r="DWT35" s="620"/>
      <c r="DWU35" s="620"/>
      <c r="DWV35" s="620"/>
      <c r="DWW35" s="620"/>
      <c r="DWX35" s="620"/>
      <c r="DWY35" s="620"/>
      <c r="DWZ35" s="620"/>
      <c r="DXA35" s="620"/>
      <c r="DXB35" s="620"/>
      <c r="DXC35" s="620"/>
      <c r="DXD35" s="620"/>
      <c r="DXE35" s="620"/>
      <c r="DXF35" s="620"/>
      <c r="DXG35" s="620"/>
      <c r="DXH35" s="620"/>
      <c r="DXI35" s="620"/>
      <c r="DXJ35" s="620"/>
      <c r="DXK35" s="620"/>
      <c r="DXL35" s="620"/>
      <c r="DXM35" s="620"/>
      <c r="DXN35" s="620"/>
      <c r="DXO35" s="620"/>
      <c r="DXP35" s="620"/>
      <c r="DXQ35" s="620"/>
      <c r="DXR35" s="620"/>
      <c r="DXS35" s="620"/>
      <c r="DXT35" s="620"/>
      <c r="DXU35" s="620"/>
      <c r="DXV35" s="620"/>
      <c r="DXW35" s="620"/>
      <c r="DXX35" s="620"/>
      <c r="DXY35" s="620"/>
      <c r="DXZ35" s="620"/>
      <c r="DYA35" s="620"/>
      <c r="DYB35" s="620"/>
      <c r="DYC35" s="620"/>
      <c r="DYD35" s="620"/>
      <c r="DYE35" s="620"/>
      <c r="DYF35" s="620"/>
      <c r="DYG35" s="620"/>
      <c r="DYH35" s="620"/>
      <c r="DYI35" s="620"/>
      <c r="DYJ35" s="620"/>
      <c r="DYK35" s="620"/>
      <c r="DYL35" s="620"/>
      <c r="DYM35" s="620"/>
      <c r="DYN35" s="620"/>
      <c r="DYO35" s="620"/>
      <c r="DYP35" s="620"/>
      <c r="DYQ35" s="620"/>
      <c r="DYR35" s="620"/>
      <c r="DYS35" s="620"/>
      <c r="DYT35" s="620"/>
      <c r="DYU35" s="620"/>
      <c r="DYV35" s="620"/>
      <c r="DYW35" s="620"/>
      <c r="DYX35" s="620"/>
      <c r="DYY35" s="620"/>
      <c r="DYZ35" s="620"/>
      <c r="DZA35" s="620"/>
      <c r="DZB35" s="620"/>
      <c r="DZC35" s="620"/>
      <c r="DZD35" s="620"/>
      <c r="DZE35" s="620"/>
      <c r="DZF35" s="620"/>
      <c r="DZG35" s="620"/>
      <c r="DZH35" s="620"/>
      <c r="DZI35" s="620"/>
      <c r="DZJ35" s="620"/>
      <c r="DZK35" s="620"/>
      <c r="DZL35" s="620"/>
      <c r="DZM35" s="620"/>
      <c r="DZN35" s="620"/>
      <c r="DZO35" s="620"/>
      <c r="DZP35" s="620"/>
      <c r="DZQ35" s="620"/>
      <c r="DZR35" s="620"/>
      <c r="DZS35" s="620"/>
      <c r="DZT35" s="620"/>
      <c r="DZU35" s="620"/>
      <c r="DZV35" s="620"/>
      <c r="DZW35" s="620"/>
      <c r="DZX35" s="620"/>
      <c r="DZY35" s="620"/>
      <c r="DZZ35" s="620"/>
      <c r="EAA35" s="620"/>
      <c r="EAB35" s="620"/>
      <c r="EAC35" s="620"/>
      <c r="EAD35" s="620"/>
      <c r="EAE35" s="620"/>
      <c r="EAF35" s="620"/>
      <c r="EAG35" s="620"/>
      <c r="EAH35" s="620"/>
      <c r="EAI35" s="620"/>
      <c r="EAJ35" s="620"/>
      <c r="EAK35" s="620"/>
      <c r="EAL35" s="620"/>
      <c r="EAM35" s="620"/>
      <c r="EAN35" s="620"/>
      <c r="EAO35" s="620"/>
      <c r="EAP35" s="620"/>
      <c r="EAQ35" s="620"/>
      <c r="EAR35" s="620"/>
      <c r="EAS35" s="620"/>
      <c r="EAT35" s="620"/>
      <c r="EAU35" s="620"/>
      <c r="EAV35" s="620"/>
      <c r="EAW35" s="620"/>
      <c r="EAX35" s="620"/>
      <c r="EAY35" s="620"/>
      <c r="EAZ35" s="620"/>
      <c r="EBA35" s="620"/>
      <c r="EBB35" s="620"/>
      <c r="EBC35" s="620"/>
      <c r="EBD35" s="620"/>
      <c r="EBE35" s="620"/>
      <c r="EBF35" s="620"/>
      <c r="EBG35" s="620"/>
      <c r="EBH35" s="620"/>
      <c r="EBI35" s="620"/>
      <c r="EBJ35" s="620"/>
      <c r="EBK35" s="620"/>
      <c r="EBL35" s="620"/>
      <c r="EBM35" s="620"/>
      <c r="EBN35" s="620"/>
      <c r="EBO35" s="620"/>
      <c r="EBP35" s="620"/>
      <c r="EBQ35" s="620"/>
      <c r="EBR35" s="620"/>
      <c r="EBS35" s="620"/>
      <c r="EBT35" s="620"/>
      <c r="EBU35" s="620"/>
      <c r="EBV35" s="620"/>
      <c r="EBW35" s="620"/>
      <c r="EBX35" s="620"/>
      <c r="EBY35" s="620"/>
      <c r="EBZ35" s="620"/>
      <c r="ECA35" s="620"/>
      <c r="ECB35" s="620"/>
      <c r="ECC35" s="620"/>
      <c r="ECD35" s="620"/>
      <c r="ECE35" s="620"/>
      <c r="ECF35" s="620"/>
      <c r="ECG35" s="620"/>
      <c r="ECH35" s="620"/>
      <c r="ECI35" s="620"/>
      <c r="ECJ35" s="620"/>
      <c r="ECK35" s="620"/>
      <c r="ECL35" s="620"/>
      <c r="ECM35" s="620"/>
      <c r="ECN35" s="620"/>
      <c r="ECO35" s="620"/>
      <c r="ECP35" s="620"/>
      <c r="ECQ35" s="620"/>
      <c r="ECR35" s="620"/>
      <c r="ECS35" s="620"/>
      <c r="ECT35" s="620"/>
      <c r="ECU35" s="620"/>
      <c r="ECV35" s="620"/>
      <c r="ECW35" s="620"/>
      <c r="ECX35" s="620"/>
      <c r="ECY35" s="620"/>
      <c r="ECZ35" s="620"/>
      <c r="EDA35" s="620"/>
      <c r="EDB35" s="620"/>
      <c r="EDC35" s="620"/>
      <c r="EDD35" s="620"/>
      <c r="EDE35" s="620"/>
      <c r="EDF35" s="620"/>
      <c r="EDG35" s="620"/>
      <c r="EDH35" s="620"/>
      <c r="EDI35" s="620"/>
      <c r="EDJ35" s="620"/>
      <c r="EDK35" s="620"/>
      <c r="EDL35" s="620"/>
      <c r="EDM35" s="620"/>
      <c r="EDN35" s="620"/>
      <c r="EDO35" s="620"/>
      <c r="EDP35" s="620"/>
      <c r="EDQ35" s="620"/>
      <c r="EDR35" s="620"/>
      <c r="EDS35" s="620"/>
      <c r="EDT35" s="620"/>
      <c r="EDU35" s="620"/>
      <c r="EDV35" s="620"/>
      <c r="EDW35" s="620"/>
      <c r="EDX35" s="620"/>
      <c r="EDY35" s="620"/>
      <c r="EDZ35" s="620"/>
      <c r="EEA35" s="620"/>
      <c r="EEB35" s="620"/>
      <c r="EEC35" s="620"/>
      <c r="EED35" s="620"/>
      <c r="EEE35" s="620"/>
      <c r="EEF35" s="620"/>
      <c r="EEG35" s="620"/>
      <c r="EEH35" s="620"/>
      <c r="EEI35" s="620"/>
      <c r="EEJ35" s="620"/>
      <c r="EEK35" s="620"/>
      <c r="EEL35" s="620"/>
      <c r="EEM35" s="620"/>
      <c r="EEN35" s="620"/>
      <c r="EEO35" s="620"/>
      <c r="EEP35" s="620"/>
      <c r="EEQ35" s="620"/>
      <c r="EER35" s="620"/>
      <c r="EES35" s="620"/>
      <c r="EET35" s="620"/>
      <c r="EEU35" s="620"/>
      <c r="EEV35" s="620"/>
      <c r="EEW35" s="620"/>
      <c r="EEX35" s="620"/>
      <c r="EEY35" s="620"/>
      <c r="EEZ35" s="620"/>
      <c r="EFA35" s="620"/>
      <c r="EFB35" s="620"/>
      <c r="EFC35" s="620"/>
      <c r="EFD35" s="620"/>
      <c r="EFE35" s="620"/>
      <c r="EFF35" s="620"/>
      <c r="EFG35" s="620"/>
      <c r="EFH35" s="620"/>
      <c r="EFI35" s="620"/>
      <c r="EFJ35" s="620"/>
      <c r="EFK35" s="620"/>
      <c r="EFL35" s="620"/>
      <c r="EFM35" s="620"/>
      <c r="EFN35" s="620"/>
      <c r="EFO35" s="620"/>
      <c r="EFP35" s="620"/>
      <c r="EFQ35" s="620"/>
      <c r="EFR35" s="620"/>
      <c r="EFS35" s="620"/>
      <c r="EFT35" s="620"/>
      <c r="EFU35" s="620"/>
      <c r="EFV35" s="620"/>
      <c r="EFW35" s="620"/>
      <c r="EFX35" s="620"/>
      <c r="EFY35" s="620"/>
      <c r="EFZ35" s="620"/>
      <c r="EGA35" s="620"/>
      <c r="EGB35" s="620"/>
      <c r="EGC35" s="620"/>
      <c r="EGD35" s="620"/>
      <c r="EGE35" s="620"/>
      <c r="EGF35" s="620"/>
      <c r="EGG35" s="620"/>
      <c r="EGH35" s="620"/>
      <c r="EGI35" s="620"/>
      <c r="EGJ35" s="620"/>
      <c r="EGK35" s="620"/>
      <c r="EGL35" s="620"/>
      <c r="EGM35" s="620"/>
      <c r="EGN35" s="620"/>
      <c r="EGO35" s="620"/>
      <c r="EGP35" s="620"/>
      <c r="EGQ35" s="620"/>
      <c r="EGR35" s="620"/>
      <c r="EGS35" s="620"/>
      <c r="EGT35" s="620"/>
      <c r="EGU35" s="620"/>
      <c r="EGV35" s="620"/>
      <c r="EGW35" s="620"/>
      <c r="EGX35" s="620"/>
      <c r="EGY35" s="620"/>
      <c r="EGZ35" s="620"/>
      <c r="EHA35" s="620"/>
      <c r="EHB35" s="620"/>
      <c r="EHC35" s="620"/>
      <c r="EHD35" s="620"/>
      <c r="EHE35" s="620"/>
      <c r="EHF35" s="620"/>
      <c r="EHG35" s="620"/>
      <c r="EHH35" s="620"/>
      <c r="EHI35" s="620"/>
      <c r="EHJ35" s="620"/>
      <c r="EHK35" s="620"/>
      <c r="EHL35" s="620"/>
      <c r="EHM35" s="620"/>
      <c r="EHN35" s="620"/>
      <c r="EHO35" s="620"/>
      <c r="EHP35" s="620"/>
      <c r="EHQ35" s="620"/>
      <c r="EHR35" s="620"/>
      <c r="EHS35" s="620"/>
      <c r="EHT35" s="620"/>
      <c r="EHU35" s="620"/>
      <c r="EHV35" s="620"/>
      <c r="EHW35" s="620"/>
      <c r="EHX35" s="620"/>
      <c r="EHY35" s="620"/>
      <c r="EHZ35" s="620"/>
      <c r="EIA35" s="620"/>
      <c r="EIB35" s="620"/>
      <c r="EIC35" s="620"/>
      <c r="EID35" s="620"/>
      <c r="EIE35" s="620"/>
      <c r="EIF35" s="620"/>
      <c r="EIG35" s="620"/>
      <c r="EIH35" s="620"/>
      <c r="EII35" s="620"/>
      <c r="EIJ35" s="620"/>
      <c r="EIK35" s="620"/>
      <c r="EIL35" s="620"/>
      <c r="EIM35" s="620"/>
      <c r="EIN35" s="620"/>
      <c r="EIO35" s="620"/>
      <c r="EIP35" s="620"/>
      <c r="EIQ35" s="620"/>
      <c r="EIR35" s="620"/>
      <c r="EIS35" s="620"/>
      <c r="EIT35" s="620"/>
      <c r="EIU35" s="620"/>
      <c r="EIV35" s="620"/>
      <c r="EIW35" s="620"/>
      <c r="EIX35" s="620"/>
      <c r="EIY35" s="620"/>
      <c r="EIZ35" s="620"/>
      <c r="EJA35" s="620"/>
      <c r="EJB35" s="620"/>
      <c r="EJC35" s="620"/>
      <c r="EJD35" s="620"/>
      <c r="EJE35" s="620"/>
      <c r="EJF35" s="620"/>
      <c r="EJG35" s="620"/>
      <c r="EJH35" s="620"/>
      <c r="EJI35" s="620"/>
      <c r="EJJ35" s="620"/>
      <c r="EJK35" s="620"/>
      <c r="EJL35" s="620"/>
      <c r="EJM35" s="620"/>
      <c r="EJN35" s="620"/>
      <c r="EJO35" s="620"/>
      <c r="EJP35" s="620"/>
      <c r="EJQ35" s="620"/>
      <c r="EJR35" s="620"/>
      <c r="EJS35" s="620"/>
      <c r="EJT35" s="620"/>
      <c r="EJU35" s="620"/>
      <c r="EJV35" s="620"/>
      <c r="EJW35" s="620"/>
      <c r="EJX35" s="620"/>
      <c r="EJY35" s="620"/>
      <c r="EJZ35" s="620"/>
      <c r="EKA35" s="620"/>
      <c r="EKB35" s="620"/>
      <c r="EKC35" s="620"/>
      <c r="EKD35" s="620"/>
      <c r="EKE35" s="620"/>
      <c r="EKF35" s="620"/>
      <c r="EKG35" s="620"/>
      <c r="EKH35" s="620"/>
      <c r="EKI35" s="620"/>
      <c r="EKJ35" s="620"/>
      <c r="EKK35" s="620"/>
      <c r="EKL35" s="620"/>
      <c r="EKM35" s="620"/>
      <c r="EKN35" s="620"/>
      <c r="EKO35" s="620"/>
      <c r="EKP35" s="620"/>
      <c r="EKQ35" s="620"/>
      <c r="EKR35" s="620"/>
      <c r="EKS35" s="620"/>
      <c r="EKT35" s="620"/>
      <c r="EKU35" s="620"/>
      <c r="EKV35" s="620"/>
      <c r="EKW35" s="620"/>
      <c r="EKX35" s="620"/>
      <c r="EKY35" s="620"/>
      <c r="EKZ35" s="620"/>
      <c r="ELA35" s="620"/>
      <c r="ELB35" s="620"/>
      <c r="ELC35" s="620"/>
      <c r="ELD35" s="620"/>
      <c r="ELE35" s="620"/>
      <c r="ELF35" s="620"/>
      <c r="ELG35" s="620"/>
      <c r="ELH35" s="620"/>
      <c r="ELI35" s="620"/>
      <c r="ELJ35" s="620"/>
      <c r="ELK35" s="620"/>
      <c r="ELL35" s="620"/>
      <c r="ELM35" s="620"/>
      <c r="ELN35" s="620"/>
      <c r="ELO35" s="620"/>
      <c r="ELP35" s="620"/>
      <c r="ELQ35" s="620"/>
      <c r="ELR35" s="620"/>
      <c r="ELS35" s="620"/>
      <c r="ELT35" s="620"/>
      <c r="ELU35" s="620"/>
      <c r="ELV35" s="620"/>
      <c r="ELW35" s="620"/>
      <c r="ELX35" s="620"/>
      <c r="ELY35" s="620"/>
      <c r="ELZ35" s="620"/>
      <c r="EMA35" s="620"/>
      <c r="EMB35" s="620"/>
      <c r="EMC35" s="620"/>
      <c r="EMD35" s="620"/>
      <c r="EME35" s="620"/>
      <c r="EMF35" s="620"/>
      <c r="EMG35" s="620"/>
      <c r="EMH35" s="620"/>
      <c r="EMI35" s="620"/>
      <c r="EMJ35" s="620"/>
      <c r="EMK35" s="620"/>
      <c r="EML35" s="620"/>
      <c r="EMM35" s="620"/>
      <c r="EMN35" s="620"/>
      <c r="EMO35" s="620"/>
      <c r="EMP35" s="620"/>
      <c r="EMQ35" s="620"/>
      <c r="EMR35" s="620"/>
      <c r="EMS35" s="620"/>
      <c r="EMT35" s="620"/>
      <c r="EMU35" s="620"/>
      <c r="EMV35" s="620"/>
      <c r="EMW35" s="620"/>
      <c r="EMX35" s="620"/>
      <c r="EMY35" s="620"/>
      <c r="EMZ35" s="620"/>
      <c r="ENA35" s="620"/>
      <c r="ENB35" s="620"/>
      <c r="ENC35" s="620"/>
      <c r="END35" s="620"/>
      <c r="ENE35" s="620"/>
      <c r="ENF35" s="620"/>
      <c r="ENG35" s="620"/>
      <c r="ENH35" s="620"/>
      <c r="ENI35" s="620"/>
      <c r="ENJ35" s="620"/>
      <c r="ENK35" s="620"/>
      <c r="ENL35" s="620"/>
      <c r="ENM35" s="620"/>
      <c r="ENN35" s="620"/>
      <c r="ENO35" s="620"/>
      <c r="ENP35" s="620"/>
      <c r="ENQ35" s="620"/>
      <c r="ENR35" s="620"/>
      <c r="ENS35" s="620"/>
      <c r="ENT35" s="620"/>
      <c r="ENU35" s="620"/>
      <c r="ENV35" s="620"/>
      <c r="ENW35" s="620"/>
      <c r="ENX35" s="620"/>
      <c r="ENY35" s="620"/>
      <c r="ENZ35" s="620"/>
      <c r="EOA35" s="620"/>
      <c r="EOB35" s="620"/>
      <c r="EOC35" s="620"/>
      <c r="EOD35" s="620"/>
      <c r="EOE35" s="620"/>
      <c r="EOF35" s="620"/>
      <c r="EOG35" s="620"/>
      <c r="EOH35" s="620"/>
      <c r="EOI35" s="620"/>
      <c r="EOJ35" s="620"/>
      <c r="EOK35" s="620"/>
      <c r="EOL35" s="620"/>
      <c r="EOM35" s="620"/>
      <c r="EON35" s="620"/>
      <c r="EOO35" s="620"/>
      <c r="EOP35" s="620"/>
      <c r="EOQ35" s="620"/>
      <c r="EOR35" s="620"/>
      <c r="EOS35" s="620"/>
      <c r="EOT35" s="620"/>
      <c r="EOU35" s="620"/>
      <c r="EOV35" s="620"/>
      <c r="EOW35" s="620"/>
      <c r="EOX35" s="620"/>
      <c r="EOY35" s="620"/>
      <c r="EOZ35" s="620"/>
      <c r="EPA35" s="620"/>
      <c r="EPB35" s="620"/>
      <c r="EPC35" s="620"/>
      <c r="EPD35" s="620"/>
      <c r="EPE35" s="620"/>
      <c r="EPF35" s="620"/>
      <c r="EPG35" s="620"/>
      <c r="EPH35" s="620"/>
      <c r="EPI35" s="620"/>
      <c r="EPJ35" s="620"/>
      <c r="EPK35" s="620"/>
      <c r="EPL35" s="620"/>
      <c r="EPM35" s="620"/>
      <c r="EPN35" s="620"/>
      <c r="EPO35" s="620"/>
      <c r="EPP35" s="620"/>
      <c r="EPQ35" s="620"/>
      <c r="EPR35" s="620"/>
      <c r="EPS35" s="620"/>
      <c r="EPT35" s="620"/>
      <c r="EPU35" s="620"/>
      <c r="EPV35" s="620"/>
      <c r="EPW35" s="620"/>
      <c r="EPX35" s="620"/>
      <c r="EPY35" s="620"/>
      <c r="EPZ35" s="620"/>
      <c r="EQA35" s="620"/>
      <c r="EQB35" s="620"/>
      <c r="EQC35" s="620"/>
      <c r="EQD35" s="620"/>
      <c r="EQE35" s="620"/>
      <c r="EQF35" s="620"/>
      <c r="EQG35" s="620"/>
      <c r="EQH35" s="620"/>
      <c r="EQI35" s="620"/>
      <c r="EQJ35" s="620"/>
      <c r="EQK35" s="620"/>
      <c r="EQL35" s="620"/>
      <c r="EQM35" s="620"/>
      <c r="EQN35" s="620"/>
      <c r="EQO35" s="620"/>
      <c r="EQP35" s="620"/>
      <c r="EQQ35" s="620"/>
      <c r="EQR35" s="620"/>
      <c r="EQS35" s="620"/>
      <c r="EQT35" s="620"/>
      <c r="EQU35" s="620"/>
      <c r="EQV35" s="620"/>
      <c r="EQW35" s="620"/>
      <c r="EQX35" s="620"/>
      <c r="EQY35" s="620"/>
      <c r="EQZ35" s="620"/>
      <c r="ERA35" s="620"/>
      <c r="ERB35" s="620"/>
      <c r="ERC35" s="620"/>
      <c r="ERD35" s="620"/>
      <c r="ERE35" s="620"/>
      <c r="ERF35" s="620"/>
      <c r="ERG35" s="620"/>
      <c r="ERH35" s="620"/>
      <c r="ERI35" s="620"/>
      <c r="ERJ35" s="620"/>
      <c r="ERK35" s="620"/>
      <c r="ERL35" s="620"/>
      <c r="ERM35" s="620"/>
      <c r="ERN35" s="620"/>
      <c r="ERO35" s="620"/>
      <c r="ERP35" s="620"/>
      <c r="ERQ35" s="620"/>
      <c r="ERR35" s="620"/>
      <c r="ERS35" s="620"/>
      <c r="ERT35" s="620"/>
      <c r="ERU35" s="620"/>
      <c r="ERV35" s="620"/>
      <c r="ERW35" s="620"/>
      <c r="ERX35" s="620"/>
      <c r="ERY35" s="620"/>
      <c r="ERZ35" s="620"/>
      <c r="ESA35" s="620"/>
      <c r="ESB35" s="620"/>
      <c r="ESC35" s="620"/>
      <c r="ESD35" s="620"/>
      <c r="ESE35" s="620"/>
      <c r="ESF35" s="620"/>
      <c r="ESG35" s="620"/>
      <c r="ESH35" s="620"/>
      <c r="ESI35" s="620"/>
      <c r="ESJ35" s="620"/>
      <c r="ESK35" s="620"/>
      <c r="ESL35" s="620"/>
      <c r="ESM35" s="620"/>
      <c r="ESN35" s="620"/>
      <c r="ESO35" s="620"/>
      <c r="ESP35" s="620"/>
      <c r="ESQ35" s="620"/>
      <c r="ESR35" s="620"/>
      <c r="ESS35" s="620"/>
      <c r="EST35" s="620"/>
      <c r="ESU35" s="620"/>
      <c r="ESV35" s="620"/>
      <c r="ESW35" s="620"/>
      <c r="ESX35" s="620"/>
      <c r="ESY35" s="620"/>
      <c r="ESZ35" s="620"/>
      <c r="ETA35" s="620"/>
      <c r="ETB35" s="620"/>
      <c r="ETC35" s="620"/>
      <c r="ETD35" s="620"/>
      <c r="ETE35" s="620"/>
      <c r="ETF35" s="620"/>
      <c r="ETG35" s="620"/>
      <c r="ETH35" s="620"/>
      <c r="ETI35" s="620"/>
      <c r="ETJ35" s="620"/>
      <c r="ETK35" s="620"/>
      <c r="ETL35" s="620"/>
      <c r="ETM35" s="620"/>
      <c r="ETN35" s="620"/>
      <c r="ETO35" s="620"/>
      <c r="ETP35" s="620"/>
      <c r="ETQ35" s="620"/>
      <c r="ETR35" s="620"/>
      <c r="ETS35" s="620"/>
      <c r="ETT35" s="620"/>
      <c r="ETU35" s="620"/>
      <c r="ETV35" s="620"/>
      <c r="ETW35" s="620"/>
      <c r="ETX35" s="620"/>
      <c r="ETY35" s="620"/>
      <c r="ETZ35" s="620"/>
      <c r="EUA35" s="620"/>
      <c r="EUB35" s="620"/>
      <c r="EUC35" s="620"/>
      <c r="EUD35" s="620"/>
      <c r="EUE35" s="620"/>
      <c r="EUF35" s="620"/>
      <c r="EUG35" s="620"/>
      <c r="EUH35" s="620"/>
      <c r="EUI35" s="620"/>
      <c r="EUJ35" s="620"/>
      <c r="EUK35" s="620"/>
      <c r="EUL35" s="620"/>
      <c r="EUM35" s="620"/>
      <c r="EUN35" s="620"/>
      <c r="EUO35" s="620"/>
      <c r="EUP35" s="620"/>
      <c r="EUQ35" s="620"/>
      <c r="EUR35" s="620"/>
      <c r="EUS35" s="620"/>
      <c r="EUT35" s="620"/>
      <c r="EUU35" s="620"/>
      <c r="EUV35" s="620"/>
      <c r="EUW35" s="620"/>
      <c r="EUX35" s="620"/>
      <c r="EUY35" s="620"/>
      <c r="EUZ35" s="620"/>
      <c r="EVA35" s="620"/>
      <c r="EVB35" s="620"/>
      <c r="EVC35" s="620"/>
      <c r="EVD35" s="620"/>
      <c r="EVE35" s="620"/>
      <c r="EVF35" s="620"/>
      <c r="EVG35" s="620"/>
      <c r="EVH35" s="620"/>
      <c r="EVI35" s="620"/>
      <c r="EVJ35" s="620"/>
      <c r="EVK35" s="620"/>
      <c r="EVL35" s="620"/>
      <c r="EVM35" s="620"/>
      <c r="EVN35" s="620"/>
      <c r="EVO35" s="620"/>
      <c r="EVP35" s="620"/>
      <c r="EVQ35" s="620"/>
      <c r="EVR35" s="620"/>
      <c r="EVS35" s="620"/>
      <c r="EVT35" s="620"/>
      <c r="EVU35" s="620"/>
      <c r="EVV35" s="620"/>
      <c r="EVW35" s="620"/>
      <c r="EVX35" s="620"/>
      <c r="EVY35" s="620"/>
      <c r="EVZ35" s="620"/>
      <c r="EWA35" s="620"/>
      <c r="EWB35" s="620"/>
      <c r="EWC35" s="620"/>
      <c r="EWD35" s="620"/>
      <c r="EWE35" s="620"/>
      <c r="EWF35" s="620"/>
      <c r="EWG35" s="620"/>
      <c r="EWH35" s="620"/>
      <c r="EWI35" s="620"/>
      <c r="EWJ35" s="620"/>
      <c r="EWK35" s="620"/>
      <c r="EWL35" s="620"/>
      <c r="EWM35" s="620"/>
      <c r="EWN35" s="620"/>
      <c r="EWO35" s="620"/>
      <c r="EWP35" s="620"/>
      <c r="EWQ35" s="620"/>
      <c r="EWR35" s="620"/>
      <c r="EWS35" s="620"/>
      <c r="EWT35" s="620"/>
      <c r="EWU35" s="620"/>
      <c r="EWV35" s="620"/>
      <c r="EWW35" s="620"/>
      <c r="EWX35" s="620"/>
      <c r="EWY35" s="620"/>
      <c r="EWZ35" s="620"/>
      <c r="EXA35" s="620"/>
      <c r="EXB35" s="620"/>
      <c r="EXC35" s="620"/>
      <c r="EXD35" s="620"/>
      <c r="EXE35" s="620"/>
      <c r="EXF35" s="620"/>
      <c r="EXG35" s="620"/>
      <c r="EXH35" s="620"/>
      <c r="EXI35" s="620"/>
      <c r="EXJ35" s="620"/>
      <c r="EXK35" s="620"/>
      <c r="EXL35" s="620"/>
      <c r="EXM35" s="620"/>
      <c r="EXN35" s="620"/>
      <c r="EXO35" s="620"/>
      <c r="EXP35" s="620"/>
      <c r="EXQ35" s="620"/>
      <c r="EXR35" s="620"/>
      <c r="EXS35" s="620"/>
      <c r="EXT35" s="620"/>
      <c r="EXU35" s="620"/>
      <c r="EXV35" s="620"/>
      <c r="EXW35" s="620"/>
      <c r="EXX35" s="620"/>
      <c r="EXY35" s="620"/>
      <c r="EXZ35" s="620"/>
      <c r="EYA35" s="620"/>
      <c r="EYB35" s="620"/>
      <c r="EYC35" s="620"/>
      <c r="EYD35" s="620"/>
      <c r="EYE35" s="620"/>
      <c r="EYF35" s="620"/>
      <c r="EYG35" s="620"/>
      <c r="EYH35" s="620"/>
      <c r="EYI35" s="620"/>
      <c r="EYJ35" s="620"/>
      <c r="EYK35" s="620"/>
      <c r="EYL35" s="620"/>
      <c r="EYM35" s="620"/>
      <c r="EYN35" s="620"/>
      <c r="EYO35" s="620"/>
      <c r="EYP35" s="620"/>
      <c r="EYQ35" s="620"/>
      <c r="EYR35" s="620"/>
      <c r="EYS35" s="620"/>
      <c r="EYT35" s="620"/>
      <c r="EYU35" s="620"/>
      <c r="EYV35" s="620"/>
      <c r="EYW35" s="620"/>
      <c r="EYX35" s="620"/>
      <c r="EYY35" s="620"/>
      <c r="EYZ35" s="620"/>
      <c r="EZA35" s="620"/>
      <c r="EZB35" s="620"/>
      <c r="EZC35" s="620"/>
      <c r="EZD35" s="620"/>
      <c r="EZE35" s="620"/>
      <c r="EZF35" s="620"/>
      <c r="EZG35" s="620"/>
      <c r="EZH35" s="620"/>
      <c r="EZI35" s="620"/>
      <c r="EZJ35" s="620"/>
      <c r="EZK35" s="620"/>
      <c r="EZL35" s="620"/>
      <c r="EZM35" s="620"/>
      <c r="EZN35" s="620"/>
      <c r="EZO35" s="620"/>
      <c r="EZP35" s="620"/>
      <c r="EZQ35" s="620"/>
      <c r="EZR35" s="620"/>
      <c r="EZS35" s="620"/>
      <c r="EZT35" s="620"/>
      <c r="EZU35" s="620"/>
      <c r="EZV35" s="620"/>
      <c r="EZW35" s="620"/>
      <c r="EZX35" s="620"/>
      <c r="EZY35" s="620"/>
      <c r="EZZ35" s="620"/>
      <c r="FAA35" s="620"/>
      <c r="FAB35" s="620"/>
      <c r="FAC35" s="620"/>
      <c r="FAD35" s="620"/>
      <c r="FAE35" s="620"/>
      <c r="FAF35" s="620"/>
      <c r="FAG35" s="620"/>
      <c r="FAH35" s="620"/>
      <c r="FAI35" s="620"/>
      <c r="FAJ35" s="620"/>
      <c r="FAK35" s="620"/>
      <c r="FAL35" s="620"/>
      <c r="FAM35" s="620"/>
      <c r="FAN35" s="620"/>
      <c r="FAO35" s="620"/>
      <c r="FAP35" s="620"/>
    </row>
    <row r="36" spans="1:4098" s="229" customFormat="1" ht="3.75" customHeight="1" x14ac:dyDescent="0.3">
      <c r="B36" s="223"/>
      <c r="C36" s="223"/>
      <c r="D36" s="230"/>
      <c r="E36" s="224"/>
      <c r="F36" s="225"/>
      <c r="G36" s="230"/>
      <c r="H36" s="230"/>
      <c r="I36" s="231"/>
      <c r="J36" s="226"/>
      <c r="K36" s="227"/>
      <c r="L36" s="228"/>
      <c r="M36" s="613"/>
      <c r="N36" s="613"/>
      <c r="O36" s="613"/>
      <c r="P36" s="615"/>
      <c r="Q36" s="615"/>
      <c r="R36" s="615"/>
      <c r="S36" s="613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620"/>
      <c r="AH36" s="620"/>
      <c r="AI36" s="620"/>
      <c r="AJ36" s="620"/>
      <c r="AK36" s="620"/>
      <c r="AL36" s="620"/>
      <c r="AM36" s="620"/>
      <c r="AN36" s="620"/>
      <c r="AO36" s="620"/>
      <c r="AP36" s="620"/>
      <c r="AQ36" s="620"/>
      <c r="AR36" s="620"/>
      <c r="AS36" s="620"/>
      <c r="AT36" s="620"/>
      <c r="AU36" s="620"/>
      <c r="AV36" s="620"/>
      <c r="AW36" s="620"/>
      <c r="AX36" s="620"/>
      <c r="AY36" s="620"/>
      <c r="AZ36" s="620"/>
      <c r="BA36" s="620"/>
      <c r="BB36" s="620"/>
      <c r="BC36" s="620"/>
      <c r="BD36" s="620"/>
      <c r="BE36" s="620"/>
      <c r="BF36" s="620"/>
      <c r="BG36" s="620"/>
      <c r="BH36" s="620"/>
      <c r="BI36" s="620"/>
      <c r="BJ36" s="620"/>
      <c r="BK36" s="620"/>
      <c r="BL36" s="620"/>
      <c r="BM36" s="620"/>
      <c r="BN36" s="620"/>
      <c r="BO36" s="620"/>
      <c r="BP36" s="620"/>
      <c r="BQ36" s="620"/>
      <c r="BR36" s="620"/>
      <c r="BS36" s="620"/>
      <c r="BT36" s="620"/>
      <c r="BU36" s="620"/>
      <c r="BV36" s="620"/>
      <c r="BW36" s="620"/>
      <c r="BX36" s="620"/>
      <c r="BY36" s="620"/>
      <c r="BZ36" s="620"/>
      <c r="CA36" s="620"/>
      <c r="CB36" s="620"/>
      <c r="CC36" s="620"/>
      <c r="CD36" s="620"/>
      <c r="CE36" s="620"/>
      <c r="CF36" s="620"/>
      <c r="CG36" s="620"/>
      <c r="CH36" s="620"/>
      <c r="CI36" s="620"/>
      <c r="CJ36" s="620"/>
      <c r="CK36" s="620"/>
      <c r="CL36" s="620"/>
      <c r="CM36" s="620"/>
      <c r="CN36" s="620"/>
      <c r="CO36" s="620"/>
      <c r="CP36" s="620"/>
      <c r="CQ36" s="620"/>
      <c r="CR36" s="620"/>
      <c r="CS36" s="620"/>
      <c r="CT36" s="620"/>
      <c r="CU36" s="620"/>
      <c r="CV36" s="620"/>
      <c r="CW36" s="620"/>
      <c r="CX36" s="620"/>
      <c r="CY36" s="620"/>
      <c r="CZ36" s="620"/>
      <c r="DA36" s="620"/>
      <c r="DB36" s="620"/>
      <c r="DC36" s="620"/>
      <c r="DD36" s="620"/>
      <c r="DE36" s="620"/>
      <c r="DF36" s="620"/>
      <c r="DG36" s="620"/>
      <c r="DH36" s="620"/>
      <c r="DI36" s="620"/>
      <c r="DJ36" s="620"/>
      <c r="DK36" s="620"/>
      <c r="DL36" s="620"/>
      <c r="DM36" s="620"/>
      <c r="DN36" s="620"/>
      <c r="DO36" s="620"/>
      <c r="DP36" s="620"/>
      <c r="DQ36" s="620"/>
      <c r="DR36" s="620"/>
      <c r="DS36" s="620"/>
      <c r="DT36" s="620"/>
      <c r="DU36" s="620"/>
      <c r="DV36" s="620"/>
      <c r="DW36" s="620"/>
      <c r="DX36" s="620"/>
      <c r="DY36" s="620"/>
      <c r="DZ36" s="620"/>
      <c r="EA36" s="620"/>
      <c r="EB36" s="620"/>
      <c r="EC36" s="620"/>
      <c r="ED36" s="620"/>
      <c r="EE36" s="620"/>
      <c r="EF36" s="620"/>
      <c r="EG36" s="620"/>
      <c r="EH36" s="620"/>
      <c r="EI36" s="620"/>
      <c r="EJ36" s="620"/>
      <c r="EK36" s="620"/>
      <c r="EL36" s="620"/>
      <c r="EM36" s="620"/>
      <c r="EN36" s="620"/>
      <c r="EO36" s="620"/>
      <c r="EP36" s="620"/>
      <c r="EQ36" s="620"/>
      <c r="ER36" s="620"/>
      <c r="ES36" s="620"/>
      <c r="ET36" s="620"/>
      <c r="EU36" s="620"/>
      <c r="EV36" s="620"/>
      <c r="EW36" s="620"/>
      <c r="EX36" s="620"/>
      <c r="EY36" s="620"/>
      <c r="EZ36" s="620"/>
      <c r="FA36" s="620"/>
      <c r="FB36" s="620"/>
      <c r="FC36" s="620"/>
      <c r="FD36" s="620"/>
      <c r="FE36" s="620"/>
      <c r="FF36" s="620"/>
      <c r="FG36" s="620"/>
      <c r="FH36" s="620"/>
      <c r="FI36" s="620"/>
      <c r="FJ36" s="620"/>
      <c r="FK36" s="620"/>
      <c r="FL36" s="620"/>
      <c r="FM36" s="620"/>
      <c r="FN36" s="620"/>
      <c r="FO36" s="620"/>
      <c r="FP36" s="620"/>
      <c r="FQ36" s="620"/>
      <c r="FR36" s="620"/>
      <c r="FS36" s="620"/>
      <c r="FT36" s="620"/>
      <c r="FU36" s="620"/>
      <c r="FV36" s="620"/>
      <c r="FW36" s="620"/>
      <c r="FX36" s="620"/>
      <c r="FY36" s="620"/>
      <c r="FZ36" s="620"/>
      <c r="GA36" s="620"/>
      <c r="GB36" s="620"/>
      <c r="GC36" s="620"/>
      <c r="GD36" s="620"/>
      <c r="GE36" s="620"/>
      <c r="GF36" s="620"/>
      <c r="GG36" s="620"/>
      <c r="GH36" s="620"/>
      <c r="GI36" s="620"/>
      <c r="GJ36" s="620"/>
      <c r="GK36" s="620"/>
      <c r="GL36" s="620"/>
      <c r="GM36" s="620"/>
      <c r="GN36" s="620"/>
      <c r="GO36" s="620"/>
      <c r="GP36" s="620"/>
      <c r="GQ36" s="620"/>
      <c r="GR36" s="620"/>
      <c r="GS36" s="620"/>
      <c r="GT36" s="620"/>
      <c r="GU36" s="620"/>
      <c r="GV36" s="620"/>
      <c r="GW36" s="620"/>
      <c r="GX36" s="620"/>
      <c r="GY36" s="620"/>
      <c r="GZ36" s="620"/>
      <c r="HA36" s="620"/>
      <c r="HB36" s="620"/>
      <c r="HC36" s="620"/>
      <c r="HD36" s="620"/>
      <c r="HE36" s="620"/>
      <c r="HF36" s="620"/>
      <c r="HG36" s="620"/>
      <c r="HH36" s="620"/>
      <c r="HI36" s="620"/>
      <c r="HJ36" s="620"/>
      <c r="HK36" s="620"/>
      <c r="HL36" s="620"/>
      <c r="HM36" s="620"/>
      <c r="HN36" s="620"/>
      <c r="HO36" s="620"/>
      <c r="HP36" s="620"/>
      <c r="HQ36" s="620"/>
      <c r="HR36" s="620"/>
      <c r="HS36" s="620"/>
      <c r="HT36" s="620"/>
      <c r="HU36" s="620"/>
      <c r="HV36" s="620"/>
      <c r="HW36" s="620"/>
      <c r="HX36" s="620"/>
      <c r="HY36" s="620"/>
      <c r="HZ36" s="620"/>
      <c r="IA36" s="620"/>
      <c r="IB36" s="620"/>
      <c r="IC36" s="620"/>
      <c r="ID36" s="620"/>
      <c r="IE36" s="620"/>
      <c r="IF36" s="620"/>
      <c r="IG36" s="620"/>
      <c r="IH36" s="620"/>
      <c r="II36" s="620"/>
      <c r="IJ36" s="620"/>
      <c r="IK36" s="620"/>
      <c r="IL36" s="620"/>
      <c r="IM36" s="620"/>
      <c r="IN36" s="620"/>
      <c r="IO36" s="620"/>
      <c r="IP36" s="620"/>
      <c r="IQ36" s="620"/>
      <c r="IR36" s="620"/>
      <c r="IS36" s="620"/>
      <c r="IT36" s="620"/>
      <c r="IU36" s="620"/>
      <c r="IV36" s="620"/>
      <c r="IW36" s="620"/>
      <c r="IX36" s="620"/>
      <c r="IY36" s="620"/>
      <c r="IZ36" s="620"/>
      <c r="JA36" s="620"/>
      <c r="JB36" s="620"/>
      <c r="JC36" s="620"/>
      <c r="JD36" s="620"/>
      <c r="JE36" s="620"/>
      <c r="JF36" s="620"/>
      <c r="JG36" s="620"/>
      <c r="JH36" s="620"/>
      <c r="JI36" s="620"/>
      <c r="JJ36" s="620"/>
      <c r="JK36" s="620"/>
      <c r="JL36" s="620"/>
      <c r="JM36" s="620"/>
      <c r="JN36" s="620"/>
      <c r="JO36" s="620"/>
      <c r="JP36" s="620"/>
      <c r="JQ36" s="620"/>
      <c r="JR36" s="620"/>
      <c r="JS36" s="620"/>
      <c r="JT36" s="620"/>
      <c r="JU36" s="620"/>
      <c r="JV36" s="620"/>
      <c r="JW36" s="620"/>
      <c r="JX36" s="620"/>
      <c r="JY36" s="620"/>
      <c r="JZ36" s="620"/>
      <c r="KA36" s="620"/>
      <c r="KB36" s="620"/>
      <c r="KC36" s="620"/>
      <c r="KD36" s="620"/>
      <c r="KE36" s="620"/>
      <c r="KF36" s="620"/>
      <c r="KG36" s="620"/>
      <c r="KH36" s="620"/>
      <c r="KI36" s="620"/>
      <c r="KJ36" s="620"/>
      <c r="KK36" s="620"/>
      <c r="KL36" s="620"/>
      <c r="KM36" s="620"/>
      <c r="KN36" s="620"/>
      <c r="KO36" s="620"/>
      <c r="KP36" s="620"/>
      <c r="KQ36" s="620"/>
      <c r="KR36" s="620"/>
      <c r="KS36" s="620"/>
      <c r="KT36" s="620"/>
      <c r="KU36" s="620"/>
      <c r="KV36" s="620"/>
      <c r="KW36" s="620"/>
      <c r="KX36" s="620"/>
      <c r="KY36" s="620"/>
      <c r="KZ36" s="620"/>
      <c r="LA36" s="620"/>
      <c r="LB36" s="620"/>
      <c r="LC36" s="620"/>
      <c r="LD36" s="620"/>
      <c r="LE36" s="620"/>
      <c r="LF36" s="620"/>
      <c r="LG36" s="620"/>
      <c r="LH36" s="620"/>
      <c r="LI36" s="620"/>
      <c r="LJ36" s="620"/>
      <c r="LK36" s="620"/>
      <c r="LL36" s="620"/>
      <c r="LM36" s="620"/>
      <c r="LN36" s="620"/>
      <c r="LO36" s="620"/>
      <c r="LP36" s="620"/>
      <c r="LQ36" s="620"/>
      <c r="LR36" s="620"/>
      <c r="LS36" s="620"/>
      <c r="LT36" s="620"/>
      <c r="LU36" s="620"/>
      <c r="LV36" s="620"/>
      <c r="LW36" s="620"/>
      <c r="LX36" s="620"/>
      <c r="LY36" s="620"/>
      <c r="LZ36" s="620"/>
      <c r="MA36" s="620"/>
      <c r="MB36" s="620"/>
      <c r="MC36" s="620"/>
      <c r="MD36" s="620"/>
      <c r="ME36" s="620"/>
      <c r="MF36" s="620"/>
      <c r="MG36" s="620"/>
      <c r="MH36" s="620"/>
      <c r="MI36" s="620"/>
      <c r="MJ36" s="620"/>
      <c r="MK36" s="620"/>
      <c r="ML36" s="620"/>
      <c r="MM36" s="620"/>
      <c r="MN36" s="620"/>
      <c r="MO36" s="620"/>
      <c r="MP36" s="620"/>
      <c r="MQ36" s="620"/>
      <c r="MR36" s="620"/>
      <c r="MS36" s="620"/>
      <c r="MT36" s="620"/>
      <c r="MU36" s="620"/>
      <c r="MV36" s="620"/>
      <c r="MW36" s="620"/>
      <c r="MX36" s="620"/>
      <c r="MY36" s="620"/>
      <c r="MZ36" s="620"/>
      <c r="NA36" s="620"/>
      <c r="NB36" s="620"/>
      <c r="NC36" s="620"/>
      <c r="ND36" s="620"/>
      <c r="NE36" s="620"/>
      <c r="NF36" s="620"/>
      <c r="NG36" s="620"/>
      <c r="NH36" s="620"/>
      <c r="NI36" s="620"/>
      <c r="NJ36" s="620"/>
      <c r="NK36" s="620"/>
      <c r="NL36" s="620"/>
      <c r="NM36" s="620"/>
      <c r="NN36" s="620"/>
      <c r="NO36" s="620"/>
      <c r="NP36" s="620"/>
      <c r="NQ36" s="620"/>
      <c r="NR36" s="620"/>
      <c r="NS36" s="620"/>
      <c r="NT36" s="620"/>
      <c r="NU36" s="620"/>
      <c r="NV36" s="620"/>
      <c r="NW36" s="620"/>
      <c r="NX36" s="620"/>
      <c r="NY36" s="620"/>
      <c r="NZ36" s="620"/>
      <c r="OA36" s="620"/>
      <c r="OB36" s="620"/>
      <c r="OC36" s="620"/>
      <c r="OD36" s="620"/>
      <c r="OE36" s="620"/>
      <c r="OF36" s="620"/>
      <c r="OG36" s="620"/>
      <c r="OH36" s="620"/>
      <c r="OI36" s="620"/>
      <c r="OJ36" s="620"/>
      <c r="OK36" s="620"/>
      <c r="OL36" s="620"/>
      <c r="OM36" s="620"/>
      <c r="ON36" s="620"/>
      <c r="OO36" s="620"/>
      <c r="OP36" s="620"/>
      <c r="OQ36" s="620"/>
      <c r="OR36" s="620"/>
      <c r="OS36" s="620"/>
      <c r="OT36" s="620"/>
      <c r="OU36" s="620"/>
      <c r="OV36" s="620"/>
      <c r="OW36" s="620"/>
      <c r="OX36" s="620"/>
      <c r="OY36" s="620"/>
      <c r="OZ36" s="620"/>
      <c r="PA36" s="620"/>
      <c r="PB36" s="620"/>
      <c r="PC36" s="620"/>
      <c r="PD36" s="620"/>
      <c r="PE36" s="620"/>
      <c r="PF36" s="620"/>
      <c r="PG36" s="620"/>
      <c r="PH36" s="620"/>
      <c r="PI36" s="620"/>
      <c r="PJ36" s="620"/>
      <c r="PK36" s="620"/>
      <c r="PL36" s="620"/>
      <c r="PM36" s="620"/>
      <c r="PN36" s="620"/>
      <c r="PO36" s="620"/>
      <c r="PP36" s="620"/>
      <c r="PQ36" s="620"/>
      <c r="PR36" s="620"/>
      <c r="PS36" s="620"/>
      <c r="PT36" s="620"/>
      <c r="PU36" s="620"/>
      <c r="PV36" s="620"/>
      <c r="PW36" s="620"/>
      <c r="PX36" s="620"/>
      <c r="PY36" s="620"/>
      <c r="PZ36" s="620"/>
      <c r="QA36" s="620"/>
      <c r="QB36" s="620"/>
      <c r="QC36" s="620"/>
      <c r="QD36" s="620"/>
      <c r="QE36" s="620"/>
      <c r="QF36" s="620"/>
      <c r="QG36" s="620"/>
      <c r="QH36" s="620"/>
      <c r="QI36" s="620"/>
      <c r="QJ36" s="620"/>
      <c r="QK36" s="620"/>
      <c r="QL36" s="620"/>
      <c r="QM36" s="620"/>
      <c r="QN36" s="620"/>
      <c r="QO36" s="620"/>
      <c r="QP36" s="620"/>
      <c r="QQ36" s="620"/>
      <c r="QR36" s="620"/>
      <c r="QS36" s="620"/>
      <c r="QT36" s="620"/>
      <c r="QU36" s="620"/>
      <c r="QV36" s="620"/>
      <c r="QW36" s="620"/>
      <c r="QX36" s="620"/>
      <c r="QY36" s="620"/>
      <c r="QZ36" s="620"/>
      <c r="RA36" s="620"/>
      <c r="RB36" s="620"/>
      <c r="RC36" s="620"/>
      <c r="RD36" s="620"/>
      <c r="RE36" s="620"/>
      <c r="RF36" s="620"/>
      <c r="RG36" s="620"/>
      <c r="RH36" s="620"/>
      <c r="RI36" s="620"/>
      <c r="RJ36" s="620"/>
      <c r="RK36" s="620"/>
      <c r="RL36" s="620"/>
      <c r="RM36" s="620"/>
      <c r="RN36" s="620"/>
      <c r="RO36" s="620"/>
      <c r="RP36" s="620"/>
      <c r="RQ36" s="620"/>
      <c r="RR36" s="620"/>
      <c r="RS36" s="620"/>
      <c r="RT36" s="620"/>
      <c r="RU36" s="620"/>
      <c r="RV36" s="620"/>
      <c r="RW36" s="620"/>
      <c r="RX36" s="620"/>
      <c r="RY36" s="620"/>
      <c r="RZ36" s="620"/>
      <c r="SA36" s="620"/>
      <c r="SB36" s="620"/>
      <c r="SC36" s="620"/>
      <c r="SD36" s="620"/>
      <c r="SE36" s="620"/>
      <c r="SF36" s="620"/>
      <c r="SG36" s="620"/>
      <c r="SH36" s="620"/>
      <c r="SI36" s="620"/>
      <c r="SJ36" s="620"/>
      <c r="SK36" s="620"/>
      <c r="SL36" s="620"/>
      <c r="SM36" s="620"/>
      <c r="SN36" s="620"/>
      <c r="SO36" s="620"/>
      <c r="SP36" s="620"/>
      <c r="SQ36" s="620"/>
      <c r="SR36" s="620"/>
      <c r="SS36" s="620"/>
      <c r="ST36" s="620"/>
      <c r="SU36" s="620"/>
      <c r="SV36" s="620"/>
      <c r="SW36" s="620"/>
      <c r="SX36" s="620"/>
      <c r="SY36" s="620"/>
      <c r="SZ36" s="620"/>
      <c r="TA36" s="620"/>
      <c r="TB36" s="620"/>
      <c r="TC36" s="620"/>
      <c r="TD36" s="620"/>
      <c r="TE36" s="620"/>
      <c r="TF36" s="620"/>
      <c r="TG36" s="620"/>
      <c r="TH36" s="620"/>
      <c r="TI36" s="620"/>
      <c r="TJ36" s="620"/>
      <c r="TK36" s="620"/>
      <c r="TL36" s="620"/>
      <c r="TM36" s="620"/>
      <c r="TN36" s="620"/>
      <c r="TO36" s="620"/>
      <c r="TP36" s="620"/>
      <c r="TQ36" s="620"/>
      <c r="TR36" s="620"/>
      <c r="TS36" s="620"/>
      <c r="TT36" s="620"/>
      <c r="TU36" s="620"/>
      <c r="TV36" s="620"/>
      <c r="TW36" s="620"/>
      <c r="TX36" s="620"/>
      <c r="TY36" s="620"/>
      <c r="TZ36" s="620"/>
      <c r="UA36" s="620"/>
      <c r="UB36" s="620"/>
      <c r="UC36" s="620"/>
      <c r="UD36" s="620"/>
      <c r="UE36" s="620"/>
      <c r="UF36" s="620"/>
      <c r="UG36" s="620"/>
      <c r="UH36" s="620"/>
      <c r="UI36" s="620"/>
      <c r="UJ36" s="620"/>
      <c r="UK36" s="620"/>
      <c r="UL36" s="620"/>
      <c r="UM36" s="620"/>
      <c r="UN36" s="620"/>
      <c r="UO36" s="620"/>
      <c r="UP36" s="620"/>
      <c r="UQ36" s="620"/>
      <c r="UR36" s="620"/>
      <c r="US36" s="620"/>
      <c r="UT36" s="620"/>
      <c r="UU36" s="620"/>
      <c r="UV36" s="620"/>
      <c r="UW36" s="620"/>
      <c r="UX36" s="620"/>
      <c r="UY36" s="620"/>
      <c r="UZ36" s="620"/>
      <c r="VA36" s="620"/>
      <c r="VB36" s="620"/>
      <c r="VC36" s="620"/>
      <c r="VD36" s="620"/>
      <c r="VE36" s="620"/>
      <c r="VF36" s="620"/>
      <c r="VG36" s="620"/>
      <c r="VH36" s="620"/>
      <c r="VI36" s="620"/>
      <c r="VJ36" s="620"/>
      <c r="VK36" s="620"/>
      <c r="VL36" s="620"/>
      <c r="VM36" s="620"/>
      <c r="VN36" s="620"/>
      <c r="VO36" s="620"/>
      <c r="VP36" s="620"/>
      <c r="VQ36" s="620"/>
      <c r="VR36" s="620"/>
      <c r="VS36" s="620"/>
      <c r="VT36" s="620"/>
      <c r="VU36" s="620"/>
      <c r="VV36" s="620"/>
      <c r="VW36" s="620"/>
      <c r="VX36" s="620"/>
      <c r="VY36" s="620"/>
      <c r="VZ36" s="620"/>
      <c r="WA36" s="620"/>
      <c r="WB36" s="620"/>
      <c r="WC36" s="620"/>
      <c r="WD36" s="620"/>
      <c r="WE36" s="620"/>
      <c r="WF36" s="620"/>
      <c r="WG36" s="620"/>
      <c r="WH36" s="620"/>
      <c r="WI36" s="620"/>
      <c r="WJ36" s="620"/>
      <c r="WK36" s="620"/>
      <c r="WL36" s="620"/>
      <c r="WM36" s="620"/>
      <c r="WN36" s="620"/>
      <c r="WO36" s="620"/>
      <c r="WP36" s="620"/>
      <c r="WQ36" s="620"/>
      <c r="WR36" s="620"/>
      <c r="WS36" s="620"/>
      <c r="WT36" s="620"/>
      <c r="WU36" s="620"/>
      <c r="WV36" s="620"/>
      <c r="WW36" s="620"/>
      <c r="WX36" s="620"/>
      <c r="WY36" s="620"/>
      <c r="WZ36" s="620"/>
      <c r="XA36" s="620"/>
      <c r="XB36" s="620"/>
      <c r="XC36" s="620"/>
      <c r="XD36" s="620"/>
      <c r="XE36" s="620"/>
      <c r="XF36" s="620"/>
      <c r="XG36" s="620"/>
      <c r="XH36" s="620"/>
      <c r="XI36" s="620"/>
      <c r="XJ36" s="620"/>
      <c r="XK36" s="620"/>
      <c r="XL36" s="620"/>
      <c r="XM36" s="620"/>
      <c r="XN36" s="620"/>
      <c r="XO36" s="620"/>
      <c r="XP36" s="620"/>
      <c r="XQ36" s="620"/>
      <c r="XR36" s="620"/>
      <c r="XS36" s="620"/>
      <c r="XT36" s="620"/>
      <c r="XU36" s="620"/>
      <c r="XV36" s="620"/>
      <c r="XW36" s="620"/>
      <c r="XX36" s="620"/>
      <c r="XY36" s="620"/>
      <c r="XZ36" s="620"/>
      <c r="YA36" s="620"/>
      <c r="YB36" s="620"/>
      <c r="YC36" s="620"/>
      <c r="YD36" s="620"/>
      <c r="YE36" s="620"/>
      <c r="YF36" s="620"/>
      <c r="YG36" s="620"/>
      <c r="YH36" s="620"/>
      <c r="YI36" s="620"/>
      <c r="YJ36" s="620"/>
      <c r="YK36" s="620"/>
      <c r="YL36" s="620"/>
      <c r="YM36" s="620"/>
      <c r="YN36" s="620"/>
      <c r="YO36" s="620"/>
      <c r="YP36" s="620"/>
      <c r="YQ36" s="620"/>
      <c r="YR36" s="620"/>
      <c r="YS36" s="620"/>
      <c r="YT36" s="620"/>
      <c r="YU36" s="620"/>
      <c r="YV36" s="620"/>
      <c r="YW36" s="620"/>
      <c r="YX36" s="620"/>
      <c r="YY36" s="620"/>
      <c r="YZ36" s="620"/>
      <c r="ZA36" s="620"/>
      <c r="ZB36" s="620"/>
      <c r="ZC36" s="620"/>
      <c r="ZD36" s="620"/>
      <c r="ZE36" s="620"/>
      <c r="ZF36" s="620"/>
      <c r="ZG36" s="620"/>
      <c r="ZH36" s="620"/>
      <c r="ZI36" s="620"/>
      <c r="ZJ36" s="620"/>
      <c r="ZK36" s="620"/>
      <c r="ZL36" s="620"/>
      <c r="ZM36" s="620"/>
      <c r="ZN36" s="620"/>
      <c r="ZO36" s="620"/>
      <c r="ZP36" s="620"/>
      <c r="ZQ36" s="620"/>
      <c r="ZR36" s="620"/>
      <c r="ZS36" s="620"/>
      <c r="ZT36" s="620"/>
      <c r="ZU36" s="620"/>
      <c r="ZV36" s="620"/>
      <c r="ZW36" s="620"/>
      <c r="ZX36" s="620"/>
      <c r="ZY36" s="620"/>
      <c r="ZZ36" s="620"/>
      <c r="AAA36" s="620"/>
      <c r="AAB36" s="620"/>
      <c r="AAC36" s="620"/>
      <c r="AAD36" s="620"/>
      <c r="AAE36" s="620"/>
      <c r="AAF36" s="620"/>
      <c r="AAG36" s="620"/>
      <c r="AAH36" s="620"/>
      <c r="AAI36" s="620"/>
      <c r="AAJ36" s="620"/>
      <c r="AAK36" s="620"/>
      <c r="AAL36" s="620"/>
      <c r="AAM36" s="620"/>
      <c r="AAN36" s="620"/>
      <c r="AAO36" s="620"/>
      <c r="AAP36" s="620"/>
      <c r="AAQ36" s="620"/>
      <c r="AAR36" s="620"/>
      <c r="AAS36" s="620"/>
      <c r="AAT36" s="620"/>
      <c r="AAU36" s="620"/>
      <c r="AAV36" s="620"/>
      <c r="AAW36" s="620"/>
      <c r="AAX36" s="620"/>
      <c r="AAY36" s="620"/>
      <c r="AAZ36" s="620"/>
      <c r="ABA36" s="620"/>
      <c r="ABB36" s="620"/>
      <c r="ABC36" s="620"/>
      <c r="ABD36" s="620"/>
      <c r="ABE36" s="620"/>
      <c r="ABF36" s="620"/>
      <c r="ABG36" s="620"/>
      <c r="ABH36" s="620"/>
      <c r="ABI36" s="620"/>
      <c r="ABJ36" s="620"/>
      <c r="ABK36" s="620"/>
      <c r="ABL36" s="620"/>
      <c r="ABM36" s="620"/>
      <c r="ABN36" s="620"/>
      <c r="ABO36" s="620"/>
      <c r="ABP36" s="620"/>
      <c r="ABQ36" s="620"/>
      <c r="ABR36" s="620"/>
      <c r="ABS36" s="620"/>
      <c r="ABT36" s="620"/>
      <c r="ABU36" s="620"/>
      <c r="ABV36" s="620"/>
      <c r="ABW36" s="620"/>
      <c r="ABX36" s="620"/>
      <c r="ABY36" s="620"/>
      <c r="ABZ36" s="620"/>
      <c r="ACA36" s="620"/>
      <c r="ACB36" s="620"/>
      <c r="ACC36" s="620"/>
      <c r="ACD36" s="620"/>
      <c r="ACE36" s="620"/>
      <c r="ACF36" s="620"/>
      <c r="ACG36" s="620"/>
      <c r="ACH36" s="620"/>
      <c r="ACI36" s="620"/>
      <c r="ACJ36" s="620"/>
      <c r="ACK36" s="620"/>
      <c r="ACL36" s="620"/>
      <c r="ACM36" s="620"/>
      <c r="ACN36" s="620"/>
      <c r="ACO36" s="620"/>
      <c r="ACP36" s="620"/>
      <c r="ACQ36" s="620"/>
      <c r="ACR36" s="620"/>
      <c r="ACS36" s="620"/>
      <c r="ACT36" s="620"/>
      <c r="ACU36" s="620"/>
      <c r="ACV36" s="620"/>
      <c r="ACW36" s="620"/>
      <c r="ACX36" s="620"/>
      <c r="ACY36" s="620"/>
      <c r="ACZ36" s="620"/>
      <c r="ADA36" s="620"/>
      <c r="ADB36" s="620"/>
      <c r="ADC36" s="620"/>
      <c r="ADD36" s="620"/>
      <c r="ADE36" s="620"/>
      <c r="ADF36" s="620"/>
      <c r="ADG36" s="620"/>
      <c r="ADH36" s="620"/>
      <c r="ADI36" s="620"/>
      <c r="ADJ36" s="620"/>
      <c r="ADK36" s="620"/>
      <c r="ADL36" s="620"/>
      <c r="ADM36" s="620"/>
      <c r="ADN36" s="620"/>
      <c r="ADO36" s="620"/>
      <c r="ADP36" s="620"/>
      <c r="ADQ36" s="620"/>
      <c r="ADR36" s="620"/>
      <c r="ADS36" s="620"/>
      <c r="ADT36" s="620"/>
      <c r="ADU36" s="620"/>
      <c r="ADV36" s="620"/>
      <c r="ADW36" s="620"/>
      <c r="ADX36" s="620"/>
      <c r="ADY36" s="620"/>
      <c r="ADZ36" s="620"/>
      <c r="AEA36" s="620"/>
      <c r="AEB36" s="620"/>
      <c r="AEC36" s="620"/>
      <c r="AED36" s="620"/>
      <c r="AEE36" s="620"/>
      <c r="AEF36" s="620"/>
      <c r="AEG36" s="620"/>
      <c r="AEH36" s="620"/>
      <c r="AEI36" s="620"/>
      <c r="AEJ36" s="620"/>
      <c r="AEK36" s="620"/>
      <c r="AEL36" s="620"/>
      <c r="AEM36" s="620"/>
      <c r="AEN36" s="620"/>
      <c r="AEO36" s="620"/>
      <c r="AEP36" s="620"/>
      <c r="AEQ36" s="620"/>
      <c r="AER36" s="620"/>
      <c r="AES36" s="620"/>
      <c r="AET36" s="620"/>
      <c r="AEU36" s="620"/>
      <c r="AEV36" s="620"/>
      <c r="AEW36" s="620"/>
      <c r="AEX36" s="620"/>
      <c r="AEY36" s="620"/>
      <c r="AEZ36" s="620"/>
      <c r="AFA36" s="620"/>
      <c r="AFB36" s="620"/>
      <c r="AFC36" s="620"/>
      <c r="AFD36" s="620"/>
      <c r="AFE36" s="620"/>
      <c r="AFF36" s="620"/>
      <c r="AFG36" s="620"/>
      <c r="AFH36" s="620"/>
      <c r="AFI36" s="620"/>
      <c r="AFJ36" s="620"/>
      <c r="AFK36" s="620"/>
      <c r="AFL36" s="620"/>
      <c r="AFM36" s="620"/>
      <c r="AFN36" s="620"/>
      <c r="AFO36" s="620"/>
      <c r="AFP36" s="620"/>
      <c r="AFQ36" s="620"/>
      <c r="AFR36" s="620"/>
      <c r="AFS36" s="620"/>
      <c r="AFT36" s="620"/>
      <c r="AFU36" s="620"/>
      <c r="AFV36" s="620"/>
      <c r="AFW36" s="620"/>
      <c r="AFX36" s="620"/>
      <c r="AFY36" s="620"/>
      <c r="AFZ36" s="620"/>
      <c r="AGA36" s="620"/>
      <c r="AGB36" s="620"/>
      <c r="AGC36" s="620"/>
      <c r="AGD36" s="620"/>
      <c r="AGE36" s="620"/>
      <c r="AGF36" s="620"/>
      <c r="AGG36" s="620"/>
      <c r="AGH36" s="620"/>
      <c r="AGI36" s="620"/>
      <c r="AGJ36" s="620"/>
      <c r="AGK36" s="620"/>
      <c r="AGL36" s="620"/>
      <c r="AGM36" s="620"/>
      <c r="AGN36" s="620"/>
      <c r="AGO36" s="620"/>
      <c r="AGP36" s="620"/>
      <c r="AGQ36" s="620"/>
      <c r="AGR36" s="620"/>
      <c r="AGS36" s="620"/>
      <c r="AGT36" s="620"/>
      <c r="AGU36" s="620"/>
      <c r="AGV36" s="620"/>
      <c r="AGW36" s="620"/>
      <c r="AGX36" s="620"/>
      <c r="AGY36" s="620"/>
      <c r="AGZ36" s="620"/>
      <c r="AHA36" s="620"/>
      <c r="AHB36" s="620"/>
      <c r="AHC36" s="620"/>
      <c r="AHD36" s="620"/>
      <c r="AHE36" s="620"/>
      <c r="AHF36" s="620"/>
      <c r="AHG36" s="620"/>
      <c r="AHH36" s="620"/>
      <c r="AHI36" s="620"/>
      <c r="AHJ36" s="620"/>
      <c r="AHK36" s="620"/>
      <c r="AHL36" s="620"/>
      <c r="AHM36" s="620"/>
      <c r="AHN36" s="620"/>
      <c r="AHO36" s="620"/>
      <c r="AHP36" s="620"/>
      <c r="AHQ36" s="620"/>
      <c r="AHR36" s="620"/>
      <c r="AHS36" s="620"/>
      <c r="AHT36" s="620"/>
      <c r="AHU36" s="620"/>
      <c r="AHV36" s="620"/>
      <c r="AHW36" s="620"/>
      <c r="AHX36" s="620"/>
      <c r="AHY36" s="620"/>
      <c r="AHZ36" s="620"/>
      <c r="AIA36" s="620"/>
      <c r="AIB36" s="620"/>
      <c r="AIC36" s="620"/>
      <c r="AID36" s="620"/>
      <c r="AIE36" s="620"/>
      <c r="AIF36" s="620"/>
      <c r="AIG36" s="620"/>
      <c r="AIH36" s="620"/>
      <c r="AII36" s="620"/>
      <c r="AIJ36" s="620"/>
      <c r="AIK36" s="620"/>
      <c r="AIL36" s="620"/>
      <c r="AIM36" s="620"/>
      <c r="AIN36" s="620"/>
      <c r="AIO36" s="620"/>
      <c r="AIP36" s="620"/>
      <c r="AIQ36" s="620"/>
      <c r="AIR36" s="620"/>
      <c r="AIS36" s="620"/>
      <c r="AIT36" s="620"/>
      <c r="AIU36" s="620"/>
      <c r="AIV36" s="620"/>
      <c r="AIW36" s="620"/>
      <c r="AIX36" s="620"/>
      <c r="AIY36" s="620"/>
      <c r="AIZ36" s="620"/>
      <c r="AJA36" s="620"/>
      <c r="AJB36" s="620"/>
      <c r="AJC36" s="620"/>
      <c r="AJD36" s="620"/>
      <c r="AJE36" s="620"/>
      <c r="AJF36" s="620"/>
      <c r="AJG36" s="620"/>
      <c r="AJH36" s="620"/>
      <c r="AJI36" s="620"/>
      <c r="AJJ36" s="620"/>
      <c r="AJK36" s="620"/>
      <c r="AJL36" s="620"/>
      <c r="AJM36" s="620"/>
      <c r="AJN36" s="620"/>
      <c r="AJO36" s="620"/>
      <c r="AJP36" s="620"/>
      <c r="AJQ36" s="620"/>
      <c r="AJR36" s="620"/>
      <c r="AJS36" s="620"/>
      <c r="AJT36" s="620"/>
      <c r="AJU36" s="620"/>
      <c r="AJV36" s="620"/>
      <c r="AJW36" s="620"/>
      <c r="AJX36" s="620"/>
      <c r="AJY36" s="620"/>
      <c r="AJZ36" s="620"/>
      <c r="AKA36" s="620"/>
      <c r="AKB36" s="620"/>
      <c r="AKC36" s="620"/>
      <c r="AKD36" s="620"/>
      <c r="AKE36" s="620"/>
      <c r="AKF36" s="620"/>
      <c r="AKG36" s="620"/>
      <c r="AKH36" s="620"/>
      <c r="AKI36" s="620"/>
      <c r="AKJ36" s="620"/>
      <c r="AKK36" s="620"/>
      <c r="AKL36" s="620"/>
      <c r="AKM36" s="620"/>
      <c r="AKN36" s="620"/>
      <c r="AKO36" s="620"/>
      <c r="AKP36" s="620"/>
      <c r="AKQ36" s="620"/>
      <c r="AKR36" s="620"/>
      <c r="AKS36" s="620"/>
      <c r="AKT36" s="620"/>
      <c r="AKU36" s="620"/>
      <c r="AKV36" s="620"/>
      <c r="AKW36" s="620"/>
      <c r="AKX36" s="620"/>
      <c r="AKY36" s="620"/>
      <c r="AKZ36" s="620"/>
      <c r="ALA36" s="620"/>
      <c r="ALB36" s="620"/>
      <c r="ALC36" s="620"/>
      <c r="ALD36" s="620"/>
      <c r="ALE36" s="620"/>
      <c r="ALF36" s="620"/>
      <c r="ALG36" s="620"/>
      <c r="ALH36" s="620"/>
      <c r="ALI36" s="620"/>
      <c r="ALJ36" s="620"/>
      <c r="ALK36" s="620"/>
      <c r="ALL36" s="620"/>
      <c r="ALM36" s="620"/>
      <c r="ALN36" s="620"/>
      <c r="ALO36" s="620"/>
      <c r="ALP36" s="620"/>
      <c r="ALQ36" s="620"/>
      <c r="ALR36" s="620"/>
      <c r="ALS36" s="620"/>
      <c r="ALT36" s="620"/>
      <c r="ALU36" s="620"/>
      <c r="ALV36" s="620"/>
      <c r="ALW36" s="620"/>
      <c r="ALX36" s="620"/>
      <c r="ALY36" s="620"/>
      <c r="ALZ36" s="620"/>
      <c r="AMA36" s="620"/>
      <c r="AMB36" s="620"/>
      <c r="AMC36" s="620"/>
      <c r="AMD36" s="620"/>
      <c r="AME36" s="620"/>
      <c r="AMF36" s="620"/>
      <c r="AMG36" s="620"/>
      <c r="AMH36" s="620"/>
      <c r="AMI36" s="620"/>
      <c r="AMJ36" s="620"/>
      <c r="AMK36" s="620"/>
      <c r="AML36" s="620"/>
      <c r="AMM36" s="620"/>
      <c r="AMN36" s="620"/>
      <c r="AMO36" s="620"/>
      <c r="AMP36" s="620"/>
      <c r="AMQ36" s="620"/>
      <c r="AMR36" s="620"/>
      <c r="AMS36" s="620"/>
      <c r="AMT36" s="620"/>
      <c r="AMU36" s="620"/>
      <c r="AMV36" s="620"/>
      <c r="AMW36" s="620"/>
      <c r="AMX36" s="620"/>
      <c r="AMY36" s="620"/>
      <c r="AMZ36" s="620"/>
      <c r="ANA36" s="620"/>
      <c r="ANB36" s="620"/>
      <c r="ANC36" s="620"/>
      <c r="AND36" s="620"/>
      <c r="ANE36" s="620"/>
      <c r="ANF36" s="620"/>
      <c r="ANG36" s="620"/>
      <c r="ANH36" s="620"/>
      <c r="ANI36" s="620"/>
      <c r="ANJ36" s="620"/>
      <c r="ANK36" s="620"/>
      <c r="ANL36" s="620"/>
      <c r="ANM36" s="620"/>
      <c r="ANN36" s="620"/>
      <c r="ANO36" s="620"/>
      <c r="ANP36" s="620"/>
      <c r="ANQ36" s="620"/>
      <c r="ANR36" s="620"/>
      <c r="ANS36" s="620"/>
      <c r="ANT36" s="620"/>
      <c r="ANU36" s="620"/>
      <c r="ANV36" s="620"/>
      <c r="ANW36" s="620"/>
      <c r="ANX36" s="620"/>
      <c r="ANY36" s="620"/>
      <c r="ANZ36" s="620"/>
      <c r="AOA36" s="620"/>
      <c r="AOB36" s="620"/>
      <c r="AOC36" s="620"/>
      <c r="AOD36" s="620"/>
      <c r="AOE36" s="620"/>
      <c r="AOF36" s="620"/>
      <c r="AOG36" s="620"/>
      <c r="AOH36" s="620"/>
      <c r="AOI36" s="620"/>
      <c r="AOJ36" s="620"/>
      <c r="AOK36" s="620"/>
      <c r="AOL36" s="620"/>
      <c r="AOM36" s="620"/>
      <c r="AON36" s="620"/>
      <c r="AOO36" s="620"/>
      <c r="AOP36" s="620"/>
      <c r="AOQ36" s="620"/>
      <c r="AOR36" s="620"/>
      <c r="AOS36" s="620"/>
      <c r="AOT36" s="620"/>
      <c r="AOU36" s="620"/>
      <c r="AOV36" s="620"/>
      <c r="AOW36" s="620"/>
      <c r="AOX36" s="620"/>
      <c r="AOY36" s="620"/>
      <c r="AOZ36" s="620"/>
      <c r="APA36" s="620"/>
      <c r="APB36" s="620"/>
      <c r="APC36" s="620"/>
      <c r="APD36" s="620"/>
      <c r="APE36" s="620"/>
      <c r="APF36" s="620"/>
      <c r="APG36" s="620"/>
      <c r="APH36" s="620"/>
      <c r="API36" s="620"/>
      <c r="APJ36" s="620"/>
      <c r="APK36" s="620"/>
      <c r="APL36" s="620"/>
      <c r="APM36" s="620"/>
      <c r="APN36" s="620"/>
      <c r="APO36" s="620"/>
      <c r="APP36" s="620"/>
      <c r="APQ36" s="620"/>
      <c r="APR36" s="620"/>
      <c r="APS36" s="620"/>
      <c r="APT36" s="620"/>
      <c r="APU36" s="620"/>
      <c r="APV36" s="620"/>
      <c r="APW36" s="620"/>
      <c r="APX36" s="620"/>
      <c r="APY36" s="620"/>
      <c r="APZ36" s="620"/>
      <c r="AQA36" s="620"/>
      <c r="AQB36" s="620"/>
      <c r="AQC36" s="620"/>
      <c r="AQD36" s="620"/>
      <c r="AQE36" s="620"/>
      <c r="AQF36" s="620"/>
      <c r="AQG36" s="620"/>
      <c r="AQH36" s="620"/>
      <c r="AQI36" s="620"/>
      <c r="AQJ36" s="620"/>
      <c r="AQK36" s="620"/>
      <c r="AQL36" s="620"/>
      <c r="AQM36" s="620"/>
      <c r="AQN36" s="620"/>
      <c r="AQO36" s="620"/>
      <c r="AQP36" s="620"/>
      <c r="AQQ36" s="620"/>
      <c r="AQR36" s="620"/>
      <c r="AQS36" s="620"/>
      <c r="AQT36" s="620"/>
      <c r="AQU36" s="620"/>
      <c r="AQV36" s="620"/>
      <c r="AQW36" s="620"/>
      <c r="AQX36" s="620"/>
      <c r="AQY36" s="620"/>
      <c r="AQZ36" s="620"/>
      <c r="ARA36" s="620"/>
      <c r="ARB36" s="620"/>
      <c r="ARC36" s="620"/>
      <c r="ARD36" s="620"/>
      <c r="ARE36" s="620"/>
      <c r="ARF36" s="620"/>
      <c r="ARG36" s="620"/>
      <c r="ARH36" s="620"/>
      <c r="ARI36" s="620"/>
      <c r="ARJ36" s="620"/>
      <c r="ARK36" s="620"/>
      <c r="ARL36" s="620"/>
      <c r="ARM36" s="620"/>
      <c r="ARN36" s="620"/>
      <c r="ARO36" s="620"/>
      <c r="ARP36" s="620"/>
      <c r="ARQ36" s="620"/>
      <c r="ARR36" s="620"/>
      <c r="ARS36" s="620"/>
      <c r="ART36" s="620"/>
      <c r="ARU36" s="620"/>
      <c r="ARV36" s="620"/>
      <c r="ARW36" s="620"/>
      <c r="ARX36" s="620"/>
      <c r="ARY36" s="620"/>
      <c r="ARZ36" s="620"/>
      <c r="ASA36" s="620"/>
      <c r="ASB36" s="620"/>
      <c r="ASC36" s="620"/>
      <c r="ASD36" s="620"/>
      <c r="ASE36" s="620"/>
      <c r="ASF36" s="620"/>
      <c r="ASG36" s="620"/>
      <c r="ASH36" s="620"/>
      <c r="ASI36" s="620"/>
      <c r="ASJ36" s="620"/>
      <c r="ASK36" s="620"/>
      <c r="ASL36" s="620"/>
      <c r="ASM36" s="620"/>
      <c r="ASN36" s="620"/>
      <c r="ASO36" s="620"/>
      <c r="ASP36" s="620"/>
      <c r="ASQ36" s="620"/>
      <c r="ASR36" s="620"/>
      <c r="ASS36" s="620"/>
      <c r="AST36" s="620"/>
      <c r="ASU36" s="620"/>
      <c r="ASV36" s="620"/>
      <c r="ASW36" s="620"/>
      <c r="ASX36" s="620"/>
      <c r="ASY36" s="620"/>
      <c r="ASZ36" s="620"/>
      <c r="ATA36" s="620"/>
      <c r="ATB36" s="620"/>
      <c r="ATC36" s="620"/>
      <c r="ATD36" s="620"/>
      <c r="ATE36" s="620"/>
      <c r="ATF36" s="620"/>
      <c r="ATG36" s="620"/>
      <c r="ATH36" s="620"/>
      <c r="ATI36" s="620"/>
      <c r="ATJ36" s="620"/>
      <c r="ATK36" s="620"/>
      <c r="ATL36" s="620"/>
      <c r="ATM36" s="620"/>
      <c r="ATN36" s="620"/>
      <c r="ATO36" s="620"/>
      <c r="ATP36" s="620"/>
      <c r="ATQ36" s="620"/>
      <c r="ATR36" s="620"/>
      <c r="ATS36" s="620"/>
      <c r="ATT36" s="620"/>
      <c r="ATU36" s="620"/>
      <c r="ATV36" s="620"/>
      <c r="ATW36" s="620"/>
      <c r="ATX36" s="620"/>
      <c r="ATY36" s="620"/>
      <c r="ATZ36" s="620"/>
      <c r="AUA36" s="620"/>
      <c r="AUB36" s="620"/>
      <c r="AUC36" s="620"/>
      <c r="AUD36" s="620"/>
      <c r="AUE36" s="620"/>
      <c r="AUF36" s="620"/>
      <c r="AUG36" s="620"/>
      <c r="AUH36" s="620"/>
      <c r="AUI36" s="620"/>
      <c r="AUJ36" s="620"/>
      <c r="AUK36" s="620"/>
      <c r="AUL36" s="620"/>
      <c r="AUM36" s="620"/>
      <c r="AUN36" s="620"/>
      <c r="AUO36" s="620"/>
      <c r="AUP36" s="620"/>
      <c r="AUQ36" s="620"/>
      <c r="AUR36" s="620"/>
      <c r="AUS36" s="620"/>
      <c r="AUT36" s="620"/>
      <c r="AUU36" s="620"/>
      <c r="AUV36" s="620"/>
      <c r="AUW36" s="620"/>
      <c r="AUX36" s="620"/>
      <c r="AUY36" s="620"/>
      <c r="AUZ36" s="620"/>
      <c r="AVA36" s="620"/>
      <c r="AVB36" s="620"/>
      <c r="AVC36" s="620"/>
      <c r="AVD36" s="620"/>
      <c r="AVE36" s="620"/>
      <c r="AVF36" s="620"/>
      <c r="AVG36" s="620"/>
      <c r="AVH36" s="620"/>
      <c r="AVI36" s="620"/>
      <c r="AVJ36" s="620"/>
      <c r="AVK36" s="620"/>
      <c r="AVL36" s="620"/>
      <c r="AVM36" s="620"/>
      <c r="AVN36" s="620"/>
      <c r="AVO36" s="620"/>
      <c r="AVP36" s="620"/>
      <c r="AVQ36" s="620"/>
      <c r="AVR36" s="620"/>
      <c r="AVS36" s="620"/>
      <c r="AVT36" s="620"/>
      <c r="AVU36" s="620"/>
      <c r="AVV36" s="620"/>
      <c r="AVW36" s="620"/>
      <c r="AVX36" s="620"/>
      <c r="AVY36" s="620"/>
      <c r="AVZ36" s="620"/>
      <c r="AWA36" s="620"/>
      <c r="AWB36" s="620"/>
      <c r="AWC36" s="620"/>
      <c r="AWD36" s="620"/>
      <c r="AWE36" s="620"/>
      <c r="AWF36" s="620"/>
      <c r="AWG36" s="620"/>
      <c r="AWH36" s="620"/>
      <c r="AWI36" s="620"/>
      <c r="AWJ36" s="620"/>
      <c r="AWK36" s="620"/>
      <c r="AWL36" s="620"/>
      <c r="AWM36" s="620"/>
      <c r="AWN36" s="620"/>
      <c r="AWO36" s="620"/>
      <c r="AWP36" s="620"/>
      <c r="AWQ36" s="620"/>
      <c r="AWR36" s="620"/>
      <c r="AWS36" s="620"/>
      <c r="AWT36" s="620"/>
      <c r="AWU36" s="620"/>
      <c r="AWV36" s="620"/>
      <c r="AWW36" s="620"/>
      <c r="AWX36" s="620"/>
      <c r="AWY36" s="620"/>
      <c r="AWZ36" s="620"/>
      <c r="AXA36" s="620"/>
      <c r="AXB36" s="620"/>
      <c r="AXC36" s="620"/>
      <c r="AXD36" s="620"/>
      <c r="AXE36" s="620"/>
      <c r="AXF36" s="620"/>
      <c r="AXG36" s="620"/>
      <c r="AXH36" s="620"/>
      <c r="AXI36" s="620"/>
      <c r="AXJ36" s="620"/>
      <c r="AXK36" s="620"/>
      <c r="AXL36" s="620"/>
      <c r="AXM36" s="620"/>
      <c r="AXN36" s="620"/>
      <c r="AXO36" s="620"/>
      <c r="AXP36" s="620"/>
      <c r="AXQ36" s="620"/>
      <c r="AXR36" s="620"/>
      <c r="AXS36" s="620"/>
      <c r="AXT36" s="620"/>
      <c r="AXU36" s="620"/>
      <c r="AXV36" s="620"/>
      <c r="AXW36" s="620"/>
      <c r="AXX36" s="620"/>
      <c r="AXY36" s="620"/>
      <c r="AXZ36" s="620"/>
      <c r="AYA36" s="620"/>
      <c r="AYB36" s="620"/>
      <c r="AYC36" s="620"/>
      <c r="AYD36" s="620"/>
      <c r="AYE36" s="620"/>
      <c r="AYF36" s="620"/>
      <c r="AYG36" s="620"/>
      <c r="AYH36" s="620"/>
      <c r="AYI36" s="620"/>
      <c r="AYJ36" s="620"/>
      <c r="AYK36" s="620"/>
      <c r="AYL36" s="620"/>
      <c r="AYM36" s="620"/>
      <c r="AYN36" s="620"/>
      <c r="AYO36" s="620"/>
      <c r="AYP36" s="620"/>
      <c r="AYQ36" s="620"/>
      <c r="AYR36" s="620"/>
      <c r="AYS36" s="620"/>
      <c r="AYT36" s="620"/>
      <c r="AYU36" s="620"/>
      <c r="AYV36" s="620"/>
      <c r="AYW36" s="620"/>
      <c r="AYX36" s="620"/>
      <c r="AYY36" s="620"/>
      <c r="AYZ36" s="620"/>
      <c r="AZA36" s="620"/>
      <c r="AZB36" s="620"/>
      <c r="AZC36" s="620"/>
      <c r="AZD36" s="620"/>
      <c r="AZE36" s="620"/>
      <c r="AZF36" s="620"/>
      <c r="AZG36" s="620"/>
      <c r="AZH36" s="620"/>
      <c r="AZI36" s="620"/>
      <c r="AZJ36" s="620"/>
      <c r="AZK36" s="620"/>
      <c r="AZL36" s="620"/>
      <c r="AZM36" s="620"/>
      <c r="AZN36" s="620"/>
      <c r="AZO36" s="620"/>
      <c r="AZP36" s="620"/>
      <c r="AZQ36" s="620"/>
      <c r="AZR36" s="620"/>
      <c r="AZS36" s="620"/>
      <c r="AZT36" s="620"/>
      <c r="AZU36" s="620"/>
      <c r="AZV36" s="620"/>
      <c r="AZW36" s="620"/>
      <c r="AZX36" s="620"/>
      <c r="AZY36" s="620"/>
      <c r="AZZ36" s="620"/>
      <c r="BAA36" s="620"/>
      <c r="BAB36" s="620"/>
      <c r="BAC36" s="620"/>
      <c r="BAD36" s="620"/>
      <c r="BAE36" s="620"/>
      <c r="BAF36" s="620"/>
      <c r="BAG36" s="620"/>
      <c r="BAH36" s="620"/>
      <c r="BAI36" s="620"/>
      <c r="BAJ36" s="620"/>
      <c r="BAK36" s="620"/>
      <c r="BAL36" s="620"/>
      <c r="BAM36" s="620"/>
      <c r="BAN36" s="620"/>
      <c r="BAO36" s="620"/>
      <c r="BAP36" s="620"/>
      <c r="BAQ36" s="620"/>
      <c r="BAR36" s="620"/>
      <c r="BAS36" s="620"/>
      <c r="BAT36" s="620"/>
      <c r="BAU36" s="620"/>
      <c r="BAV36" s="620"/>
      <c r="BAW36" s="620"/>
      <c r="BAX36" s="620"/>
      <c r="BAY36" s="620"/>
      <c r="BAZ36" s="620"/>
      <c r="BBA36" s="620"/>
      <c r="BBB36" s="620"/>
      <c r="BBC36" s="620"/>
      <c r="BBD36" s="620"/>
      <c r="BBE36" s="620"/>
      <c r="BBF36" s="620"/>
      <c r="BBG36" s="620"/>
      <c r="BBH36" s="620"/>
      <c r="BBI36" s="620"/>
      <c r="BBJ36" s="620"/>
      <c r="BBK36" s="620"/>
      <c r="BBL36" s="620"/>
      <c r="BBM36" s="620"/>
      <c r="BBN36" s="620"/>
      <c r="BBO36" s="620"/>
      <c r="BBP36" s="620"/>
      <c r="BBQ36" s="620"/>
      <c r="BBR36" s="620"/>
      <c r="BBS36" s="620"/>
      <c r="BBT36" s="620"/>
      <c r="BBU36" s="620"/>
      <c r="BBV36" s="620"/>
      <c r="BBW36" s="620"/>
      <c r="BBX36" s="620"/>
      <c r="BBY36" s="620"/>
      <c r="BBZ36" s="620"/>
      <c r="BCA36" s="620"/>
      <c r="BCB36" s="620"/>
      <c r="BCC36" s="620"/>
      <c r="BCD36" s="620"/>
      <c r="BCE36" s="620"/>
      <c r="BCF36" s="620"/>
      <c r="BCG36" s="620"/>
      <c r="BCH36" s="620"/>
      <c r="BCI36" s="620"/>
      <c r="BCJ36" s="620"/>
      <c r="BCK36" s="620"/>
      <c r="BCL36" s="620"/>
      <c r="BCM36" s="620"/>
      <c r="BCN36" s="620"/>
      <c r="BCO36" s="620"/>
      <c r="BCP36" s="620"/>
      <c r="BCQ36" s="620"/>
      <c r="BCR36" s="620"/>
      <c r="BCS36" s="620"/>
      <c r="BCT36" s="620"/>
      <c r="BCU36" s="620"/>
      <c r="BCV36" s="620"/>
      <c r="BCW36" s="620"/>
      <c r="BCX36" s="620"/>
      <c r="BCY36" s="620"/>
      <c r="BCZ36" s="620"/>
      <c r="BDA36" s="620"/>
      <c r="BDB36" s="620"/>
      <c r="BDC36" s="620"/>
      <c r="BDD36" s="620"/>
      <c r="BDE36" s="620"/>
      <c r="BDF36" s="620"/>
      <c r="BDG36" s="620"/>
      <c r="BDH36" s="620"/>
      <c r="BDI36" s="620"/>
      <c r="BDJ36" s="620"/>
      <c r="BDK36" s="620"/>
      <c r="BDL36" s="620"/>
      <c r="BDM36" s="620"/>
      <c r="BDN36" s="620"/>
      <c r="BDO36" s="620"/>
      <c r="BDP36" s="620"/>
      <c r="BDQ36" s="620"/>
      <c r="BDR36" s="620"/>
      <c r="BDS36" s="620"/>
      <c r="BDT36" s="620"/>
      <c r="BDU36" s="620"/>
      <c r="BDV36" s="620"/>
      <c r="BDW36" s="620"/>
      <c r="BDX36" s="620"/>
      <c r="BDY36" s="620"/>
      <c r="BDZ36" s="620"/>
      <c r="BEA36" s="620"/>
      <c r="BEB36" s="620"/>
      <c r="BEC36" s="620"/>
      <c r="BED36" s="620"/>
      <c r="BEE36" s="620"/>
      <c r="BEF36" s="620"/>
      <c r="BEG36" s="620"/>
      <c r="BEH36" s="620"/>
      <c r="BEI36" s="620"/>
      <c r="BEJ36" s="620"/>
      <c r="BEK36" s="620"/>
      <c r="BEL36" s="620"/>
      <c r="BEM36" s="620"/>
      <c r="BEN36" s="620"/>
      <c r="BEO36" s="620"/>
      <c r="BEP36" s="620"/>
      <c r="BEQ36" s="620"/>
      <c r="BER36" s="620"/>
      <c r="BES36" s="620"/>
      <c r="BET36" s="620"/>
      <c r="BEU36" s="620"/>
      <c r="BEV36" s="620"/>
      <c r="BEW36" s="620"/>
      <c r="BEX36" s="620"/>
      <c r="BEY36" s="620"/>
      <c r="BEZ36" s="620"/>
      <c r="BFA36" s="620"/>
      <c r="BFB36" s="620"/>
      <c r="BFC36" s="620"/>
      <c r="BFD36" s="620"/>
      <c r="BFE36" s="620"/>
      <c r="BFF36" s="620"/>
      <c r="BFG36" s="620"/>
      <c r="BFH36" s="620"/>
      <c r="BFI36" s="620"/>
      <c r="BFJ36" s="620"/>
      <c r="BFK36" s="620"/>
      <c r="BFL36" s="620"/>
      <c r="BFM36" s="620"/>
      <c r="BFN36" s="620"/>
      <c r="BFO36" s="620"/>
      <c r="BFP36" s="620"/>
      <c r="BFQ36" s="620"/>
      <c r="BFR36" s="620"/>
      <c r="BFS36" s="620"/>
      <c r="BFT36" s="620"/>
      <c r="BFU36" s="620"/>
      <c r="BFV36" s="620"/>
      <c r="BFW36" s="620"/>
      <c r="BFX36" s="620"/>
      <c r="BFY36" s="620"/>
      <c r="BFZ36" s="620"/>
      <c r="BGA36" s="620"/>
      <c r="BGB36" s="620"/>
      <c r="BGC36" s="620"/>
      <c r="BGD36" s="620"/>
      <c r="BGE36" s="620"/>
      <c r="BGF36" s="620"/>
      <c r="BGG36" s="620"/>
      <c r="BGH36" s="620"/>
      <c r="BGI36" s="620"/>
      <c r="BGJ36" s="620"/>
      <c r="BGK36" s="620"/>
      <c r="BGL36" s="620"/>
      <c r="BGM36" s="620"/>
      <c r="BGN36" s="620"/>
      <c r="BGO36" s="620"/>
      <c r="BGP36" s="620"/>
      <c r="BGQ36" s="620"/>
      <c r="BGR36" s="620"/>
      <c r="BGS36" s="620"/>
      <c r="BGT36" s="620"/>
      <c r="BGU36" s="620"/>
      <c r="BGV36" s="620"/>
      <c r="BGW36" s="620"/>
      <c r="BGX36" s="620"/>
      <c r="BGY36" s="620"/>
      <c r="BGZ36" s="620"/>
      <c r="BHA36" s="620"/>
      <c r="BHB36" s="620"/>
      <c r="BHC36" s="620"/>
      <c r="BHD36" s="620"/>
      <c r="BHE36" s="620"/>
      <c r="BHF36" s="620"/>
      <c r="BHG36" s="620"/>
      <c r="BHH36" s="620"/>
      <c r="BHI36" s="620"/>
      <c r="BHJ36" s="620"/>
      <c r="BHK36" s="620"/>
      <c r="BHL36" s="620"/>
      <c r="BHM36" s="620"/>
      <c r="BHN36" s="620"/>
      <c r="BHO36" s="620"/>
      <c r="BHP36" s="620"/>
      <c r="BHQ36" s="620"/>
      <c r="BHR36" s="620"/>
      <c r="BHS36" s="620"/>
      <c r="BHT36" s="620"/>
      <c r="BHU36" s="620"/>
      <c r="BHV36" s="620"/>
      <c r="BHW36" s="620"/>
      <c r="BHX36" s="620"/>
      <c r="BHY36" s="620"/>
      <c r="BHZ36" s="620"/>
      <c r="BIA36" s="620"/>
      <c r="BIB36" s="620"/>
      <c r="BIC36" s="620"/>
      <c r="BID36" s="620"/>
      <c r="BIE36" s="620"/>
      <c r="BIF36" s="620"/>
      <c r="BIG36" s="620"/>
      <c r="BIH36" s="620"/>
      <c r="BII36" s="620"/>
      <c r="BIJ36" s="620"/>
      <c r="BIK36" s="620"/>
      <c r="BIL36" s="620"/>
      <c r="BIM36" s="620"/>
      <c r="BIN36" s="620"/>
      <c r="BIO36" s="620"/>
      <c r="BIP36" s="620"/>
      <c r="BIQ36" s="620"/>
      <c r="BIR36" s="620"/>
      <c r="BIS36" s="620"/>
      <c r="BIT36" s="620"/>
      <c r="BIU36" s="620"/>
      <c r="BIV36" s="620"/>
      <c r="BIW36" s="620"/>
      <c r="BIX36" s="620"/>
      <c r="BIY36" s="620"/>
      <c r="BIZ36" s="620"/>
      <c r="BJA36" s="620"/>
      <c r="BJB36" s="620"/>
      <c r="BJC36" s="620"/>
      <c r="BJD36" s="620"/>
      <c r="BJE36" s="620"/>
      <c r="BJF36" s="620"/>
      <c r="BJG36" s="620"/>
      <c r="BJH36" s="620"/>
      <c r="BJI36" s="620"/>
      <c r="BJJ36" s="620"/>
      <c r="BJK36" s="620"/>
      <c r="BJL36" s="620"/>
      <c r="BJM36" s="620"/>
      <c r="BJN36" s="620"/>
      <c r="BJO36" s="620"/>
      <c r="BJP36" s="620"/>
      <c r="BJQ36" s="620"/>
      <c r="BJR36" s="620"/>
      <c r="BJS36" s="620"/>
      <c r="BJT36" s="620"/>
      <c r="BJU36" s="620"/>
      <c r="BJV36" s="620"/>
      <c r="BJW36" s="620"/>
      <c r="BJX36" s="620"/>
      <c r="BJY36" s="620"/>
      <c r="BJZ36" s="620"/>
      <c r="BKA36" s="620"/>
      <c r="BKB36" s="620"/>
      <c r="BKC36" s="620"/>
      <c r="BKD36" s="620"/>
      <c r="BKE36" s="620"/>
      <c r="BKF36" s="620"/>
      <c r="BKG36" s="620"/>
      <c r="BKH36" s="620"/>
      <c r="BKI36" s="620"/>
      <c r="BKJ36" s="620"/>
      <c r="BKK36" s="620"/>
      <c r="BKL36" s="620"/>
      <c r="BKM36" s="620"/>
      <c r="BKN36" s="620"/>
      <c r="BKO36" s="620"/>
      <c r="BKP36" s="620"/>
      <c r="BKQ36" s="620"/>
      <c r="BKR36" s="620"/>
      <c r="BKS36" s="620"/>
      <c r="BKT36" s="620"/>
      <c r="BKU36" s="620"/>
      <c r="BKV36" s="620"/>
      <c r="BKW36" s="620"/>
      <c r="BKX36" s="620"/>
      <c r="BKY36" s="620"/>
      <c r="BKZ36" s="620"/>
      <c r="BLA36" s="620"/>
      <c r="BLB36" s="620"/>
      <c r="BLC36" s="620"/>
      <c r="BLD36" s="620"/>
      <c r="BLE36" s="620"/>
      <c r="BLF36" s="620"/>
      <c r="BLG36" s="620"/>
      <c r="BLH36" s="620"/>
      <c r="BLI36" s="620"/>
      <c r="BLJ36" s="620"/>
      <c r="BLK36" s="620"/>
      <c r="BLL36" s="620"/>
      <c r="BLM36" s="620"/>
      <c r="BLN36" s="620"/>
      <c r="BLO36" s="620"/>
      <c r="BLP36" s="620"/>
      <c r="BLQ36" s="620"/>
      <c r="BLR36" s="620"/>
      <c r="BLS36" s="620"/>
      <c r="BLT36" s="620"/>
      <c r="BLU36" s="620"/>
      <c r="BLV36" s="620"/>
      <c r="BLW36" s="620"/>
      <c r="BLX36" s="620"/>
      <c r="BLY36" s="620"/>
      <c r="BLZ36" s="620"/>
      <c r="BMA36" s="620"/>
      <c r="BMB36" s="620"/>
      <c r="BMC36" s="620"/>
      <c r="BMD36" s="620"/>
      <c r="BME36" s="620"/>
      <c r="BMF36" s="620"/>
      <c r="BMG36" s="620"/>
      <c r="BMH36" s="620"/>
      <c r="BMI36" s="620"/>
      <c r="BMJ36" s="620"/>
      <c r="BMK36" s="620"/>
      <c r="BML36" s="620"/>
      <c r="BMM36" s="620"/>
      <c r="BMN36" s="620"/>
      <c r="BMO36" s="620"/>
      <c r="BMP36" s="620"/>
      <c r="BMQ36" s="620"/>
      <c r="BMR36" s="620"/>
      <c r="BMS36" s="620"/>
      <c r="BMT36" s="620"/>
      <c r="BMU36" s="620"/>
      <c r="BMV36" s="620"/>
      <c r="BMW36" s="620"/>
      <c r="BMX36" s="620"/>
      <c r="BMY36" s="620"/>
      <c r="BMZ36" s="620"/>
      <c r="BNA36" s="620"/>
      <c r="BNB36" s="620"/>
      <c r="BNC36" s="620"/>
      <c r="BND36" s="620"/>
      <c r="BNE36" s="620"/>
      <c r="BNF36" s="620"/>
      <c r="BNG36" s="620"/>
      <c r="BNH36" s="620"/>
      <c r="BNI36" s="620"/>
      <c r="BNJ36" s="620"/>
      <c r="BNK36" s="620"/>
      <c r="BNL36" s="620"/>
      <c r="BNM36" s="620"/>
      <c r="BNN36" s="620"/>
      <c r="BNO36" s="620"/>
      <c r="BNP36" s="620"/>
      <c r="BNQ36" s="620"/>
      <c r="BNR36" s="620"/>
      <c r="BNS36" s="620"/>
      <c r="BNT36" s="620"/>
      <c r="BNU36" s="620"/>
      <c r="BNV36" s="620"/>
      <c r="BNW36" s="620"/>
      <c r="BNX36" s="620"/>
      <c r="BNY36" s="620"/>
      <c r="BNZ36" s="620"/>
      <c r="BOA36" s="620"/>
      <c r="BOB36" s="620"/>
      <c r="BOC36" s="620"/>
      <c r="BOD36" s="620"/>
      <c r="BOE36" s="620"/>
      <c r="BOF36" s="620"/>
      <c r="BOG36" s="620"/>
      <c r="BOH36" s="620"/>
      <c r="BOI36" s="620"/>
      <c r="BOJ36" s="620"/>
      <c r="BOK36" s="620"/>
      <c r="BOL36" s="620"/>
      <c r="BOM36" s="620"/>
      <c r="BON36" s="620"/>
      <c r="BOO36" s="620"/>
      <c r="BOP36" s="620"/>
      <c r="BOQ36" s="620"/>
      <c r="BOR36" s="620"/>
      <c r="BOS36" s="620"/>
      <c r="BOT36" s="620"/>
      <c r="BOU36" s="620"/>
      <c r="BOV36" s="620"/>
      <c r="BOW36" s="620"/>
      <c r="BOX36" s="620"/>
      <c r="BOY36" s="620"/>
      <c r="BOZ36" s="620"/>
      <c r="BPA36" s="620"/>
      <c r="BPB36" s="620"/>
      <c r="BPC36" s="620"/>
      <c r="BPD36" s="620"/>
      <c r="BPE36" s="620"/>
      <c r="BPF36" s="620"/>
      <c r="BPG36" s="620"/>
      <c r="BPH36" s="620"/>
      <c r="BPI36" s="620"/>
      <c r="BPJ36" s="620"/>
      <c r="BPK36" s="620"/>
      <c r="BPL36" s="620"/>
      <c r="BPM36" s="620"/>
      <c r="BPN36" s="620"/>
      <c r="BPO36" s="620"/>
      <c r="BPP36" s="620"/>
      <c r="BPQ36" s="620"/>
      <c r="BPR36" s="620"/>
      <c r="BPS36" s="620"/>
      <c r="BPT36" s="620"/>
      <c r="BPU36" s="620"/>
      <c r="BPV36" s="620"/>
      <c r="BPW36" s="620"/>
      <c r="BPX36" s="620"/>
      <c r="BPY36" s="620"/>
      <c r="BPZ36" s="620"/>
      <c r="BQA36" s="620"/>
      <c r="BQB36" s="620"/>
      <c r="BQC36" s="620"/>
      <c r="BQD36" s="620"/>
      <c r="BQE36" s="620"/>
      <c r="BQF36" s="620"/>
      <c r="BQG36" s="620"/>
      <c r="BQH36" s="620"/>
      <c r="BQI36" s="620"/>
      <c r="BQJ36" s="620"/>
      <c r="BQK36" s="620"/>
      <c r="BQL36" s="620"/>
      <c r="BQM36" s="620"/>
      <c r="BQN36" s="620"/>
      <c r="BQO36" s="620"/>
      <c r="BQP36" s="620"/>
      <c r="BQQ36" s="620"/>
      <c r="BQR36" s="620"/>
      <c r="BQS36" s="620"/>
      <c r="BQT36" s="620"/>
      <c r="BQU36" s="620"/>
      <c r="BQV36" s="620"/>
      <c r="BQW36" s="620"/>
      <c r="BQX36" s="620"/>
      <c r="BQY36" s="620"/>
      <c r="BQZ36" s="620"/>
      <c r="BRA36" s="620"/>
      <c r="BRB36" s="620"/>
      <c r="BRC36" s="620"/>
      <c r="BRD36" s="620"/>
      <c r="BRE36" s="620"/>
      <c r="BRF36" s="620"/>
      <c r="BRG36" s="620"/>
      <c r="BRH36" s="620"/>
      <c r="BRI36" s="620"/>
      <c r="BRJ36" s="620"/>
      <c r="BRK36" s="620"/>
      <c r="BRL36" s="620"/>
      <c r="BRM36" s="620"/>
      <c r="BRN36" s="620"/>
      <c r="BRO36" s="620"/>
      <c r="BRP36" s="620"/>
      <c r="BRQ36" s="620"/>
      <c r="BRR36" s="620"/>
      <c r="BRS36" s="620"/>
      <c r="BRT36" s="620"/>
      <c r="BRU36" s="620"/>
      <c r="BRV36" s="620"/>
      <c r="BRW36" s="620"/>
      <c r="BRX36" s="620"/>
      <c r="BRY36" s="620"/>
      <c r="BRZ36" s="620"/>
      <c r="BSA36" s="620"/>
      <c r="BSB36" s="620"/>
      <c r="BSC36" s="620"/>
      <c r="BSD36" s="620"/>
      <c r="BSE36" s="620"/>
      <c r="BSF36" s="620"/>
      <c r="BSG36" s="620"/>
      <c r="BSH36" s="620"/>
      <c r="BSI36" s="620"/>
      <c r="BSJ36" s="620"/>
      <c r="BSK36" s="620"/>
      <c r="BSL36" s="620"/>
      <c r="BSM36" s="620"/>
      <c r="BSN36" s="620"/>
      <c r="BSO36" s="620"/>
      <c r="BSP36" s="620"/>
      <c r="BSQ36" s="620"/>
      <c r="BSR36" s="620"/>
      <c r="BSS36" s="620"/>
      <c r="BST36" s="620"/>
      <c r="BSU36" s="620"/>
      <c r="BSV36" s="620"/>
      <c r="BSW36" s="620"/>
      <c r="BSX36" s="620"/>
      <c r="BSY36" s="620"/>
      <c r="BSZ36" s="620"/>
      <c r="BTA36" s="620"/>
      <c r="BTB36" s="620"/>
      <c r="BTC36" s="620"/>
      <c r="BTD36" s="620"/>
      <c r="BTE36" s="620"/>
      <c r="BTF36" s="620"/>
      <c r="BTG36" s="620"/>
      <c r="BTH36" s="620"/>
      <c r="BTI36" s="620"/>
      <c r="BTJ36" s="620"/>
      <c r="BTK36" s="620"/>
      <c r="BTL36" s="620"/>
      <c r="BTM36" s="620"/>
      <c r="BTN36" s="620"/>
      <c r="BTO36" s="620"/>
      <c r="BTP36" s="620"/>
      <c r="BTQ36" s="620"/>
      <c r="BTR36" s="620"/>
      <c r="BTS36" s="620"/>
      <c r="BTT36" s="620"/>
      <c r="BTU36" s="620"/>
      <c r="BTV36" s="620"/>
      <c r="BTW36" s="620"/>
      <c r="BTX36" s="620"/>
      <c r="BTY36" s="620"/>
      <c r="BTZ36" s="620"/>
      <c r="BUA36" s="620"/>
      <c r="BUB36" s="620"/>
      <c r="BUC36" s="620"/>
      <c r="BUD36" s="620"/>
      <c r="BUE36" s="620"/>
      <c r="BUF36" s="620"/>
      <c r="BUG36" s="620"/>
      <c r="BUH36" s="620"/>
      <c r="BUI36" s="620"/>
      <c r="BUJ36" s="620"/>
      <c r="BUK36" s="620"/>
      <c r="BUL36" s="620"/>
      <c r="BUM36" s="620"/>
      <c r="BUN36" s="620"/>
      <c r="BUO36" s="620"/>
      <c r="BUP36" s="620"/>
      <c r="BUQ36" s="620"/>
      <c r="BUR36" s="620"/>
      <c r="BUS36" s="620"/>
      <c r="BUT36" s="620"/>
      <c r="BUU36" s="620"/>
      <c r="BUV36" s="620"/>
      <c r="BUW36" s="620"/>
      <c r="BUX36" s="620"/>
      <c r="BUY36" s="620"/>
      <c r="BUZ36" s="620"/>
      <c r="BVA36" s="620"/>
      <c r="BVB36" s="620"/>
      <c r="BVC36" s="620"/>
      <c r="BVD36" s="620"/>
      <c r="BVE36" s="620"/>
      <c r="BVF36" s="620"/>
      <c r="BVG36" s="620"/>
      <c r="BVH36" s="620"/>
      <c r="BVI36" s="620"/>
      <c r="BVJ36" s="620"/>
      <c r="BVK36" s="620"/>
      <c r="BVL36" s="620"/>
      <c r="BVM36" s="620"/>
      <c r="BVN36" s="620"/>
      <c r="BVO36" s="620"/>
      <c r="BVP36" s="620"/>
      <c r="BVQ36" s="620"/>
      <c r="BVR36" s="620"/>
      <c r="BVS36" s="620"/>
      <c r="BVT36" s="620"/>
      <c r="BVU36" s="620"/>
      <c r="BVV36" s="620"/>
      <c r="BVW36" s="620"/>
      <c r="BVX36" s="620"/>
      <c r="BVY36" s="620"/>
      <c r="BVZ36" s="620"/>
      <c r="BWA36" s="620"/>
      <c r="BWB36" s="620"/>
      <c r="BWC36" s="620"/>
      <c r="BWD36" s="620"/>
      <c r="BWE36" s="620"/>
      <c r="BWF36" s="620"/>
      <c r="BWG36" s="620"/>
      <c r="BWH36" s="620"/>
      <c r="BWI36" s="620"/>
      <c r="BWJ36" s="620"/>
      <c r="BWK36" s="620"/>
      <c r="BWL36" s="620"/>
      <c r="BWM36" s="620"/>
      <c r="BWN36" s="620"/>
      <c r="BWO36" s="620"/>
      <c r="BWP36" s="620"/>
      <c r="BWQ36" s="620"/>
      <c r="BWR36" s="620"/>
      <c r="BWS36" s="620"/>
      <c r="BWT36" s="620"/>
      <c r="BWU36" s="620"/>
      <c r="BWV36" s="620"/>
      <c r="BWW36" s="620"/>
      <c r="BWX36" s="620"/>
      <c r="BWY36" s="620"/>
      <c r="BWZ36" s="620"/>
      <c r="BXA36" s="620"/>
      <c r="BXB36" s="620"/>
      <c r="BXC36" s="620"/>
      <c r="BXD36" s="620"/>
      <c r="BXE36" s="620"/>
      <c r="BXF36" s="620"/>
      <c r="BXG36" s="620"/>
      <c r="BXH36" s="620"/>
      <c r="BXI36" s="620"/>
      <c r="BXJ36" s="620"/>
      <c r="BXK36" s="620"/>
      <c r="BXL36" s="620"/>
      <c r="BXM36" s="620"/>
      <c r="BXN36" s="620"/>
      <c r="BXO36" s="620"/>
      <c r="BXP36" s="620"/>
      <c r="BXQ36" s="620"/>
      <c r="BXR36" s="620"/>
      <c r="BXS36" s="620"/>
      <c r="BXT36" s="620"/>
      <c r="BXU36" s="620"/>
      <c r="BXV36" s="620"/>
      <c r="BXW36" s="620"/>
      <c r="BXX36" s="620"/>
      <c r="BXY36" s="620"/>
      <c r="BXZ36" s="620"/>
      <c r="BYA36" s="620"/>
      <c r="BYB36" s="620"/>
      <c r="BYC36" s="620"/>
      <c r="BYD36" s="620"/>
      <c r="BYE36" s="620"/>
      <c r="BYF36" s="620"/>
      <c r="BYG36" s="620"/>
      <c r="BYH36" s="620"/>
      <c r="BYI36" s="620"/>
      <c r="BYJ36" s="620"/>
      <c r="BYK36" s="620"/>
      <c r="BYL36" s="620"/>
      <c r="BYM36" s="620"/>
      <c r="BYN36" s="620"/>
      <c r="BYO36" s="620"/>
      <c r="BYP36" s="620"/>
      <c r="BYQ36" s="620"/>
      <c r="BYR36" s="620"/>
      <c r="BYS36" s="620"/>
      <c r="BYT36" s="620"/>
      <c r="BYU36" s="620"/>
      <c r="BYV36" s="620"/>
      <c r="BYW36" s="620"/>
      <c r="BYX36" s="620"/>
      <c r="BYY36" s="620"/>
      <c r="BYZ36" s="620"/>
      <c r="BZA36" s="620"/>
      <c r="BZB36" s="620"/>
      <c r="BZC36" s="620"/>
      <c r="BZD36" s="620"/>
      <c r="BZE36" s="620"/>
      <c r="BZF36" s="620"/>
      <c r="BZG36" s="620"/>
      <c r="BZH36" s="620"/>
      <c r="BZI36" s="620"/>
      <c r="BZJ36" s="620"/>
      <c r="BZK36" s="620"/>
      <c r="BZL36" s="620"/>
      <c r="BZM36" s="620"/>
      <c r="BZN36" s="620"/>
      <c r="BZO36" s="620"/>
      <c r="BZP36" s="620"/>
      <c r="BZQ36" s="620"/>
      <c r="BZR36" s="620"/>
      <c r="BZS36" s="620"/>
      <c r="BZT36" s="620"/>
      <c r="BZU36" s="620"/>
      <c r="BZV36" s="620"/>
      <c r="BZW36" s="620"/>
      <c r="BZX36" s="620"/>
      <c r="BZY36" s="620"/>
      <c r="BZZ36" s="620"/>
      <c r="CAA36" s="620"/>
      <c r="CAB36" s="620"/>
      <c r="CAC36" s="620"/>
      <c r="CAD36" s="620"/>
      <c r="CAE36" s="620"/>
      <c r="CAF36" s="620"/>
      <c r="CAG36" s="620"/>
      <c r="CAH36" s="620"/>
      <c r="CAI36" s="620"/>
      <c r="CAJ36" s="620"/>
      <c r="CAK36" s="620"/>
      <c r="CAL36" s="620"/>
      <c r="CAM36" s="620"/>
      <c r="CAN36" s="620"/>
      <c r="CAO36" s="620"/>
      <c r="CAP36" s="620"/>
      <c r="CAQ36" s="620"/>
      <c r="CAR36" s="620"/>
      <c r="CAS36" s="620"/>
      <c r="CAT36" s="620"/>
      <c r="CAU36" s="620"/>
      <c r="CAV36" s="620"/>
      <c r="CAW36" s="620"/>
      <c r="CAX36" s="620"/>
      <c r="CAY36" s="620"/>
      <c r="CAZ36" s="620"/>
      <c r="CBA36" s="620"/>
      <c r="CBB36" s="620"/>
      <c r="CBC36" s="620"/>
      <c r="CBD36" s="620"/>
      <c r="CBE36" s="620"/>
      <c r="CBF36" s="620"/>
      <c r="CBG36" s="620"/>
      <c r="CBH36" s="620"/>
      <c r="CBI36" s="620"/>
      <c r="CBJ36" s="620"/>
      <c r="CBK36" s="620"/>
      <c r="CBL36" s="620"/>
      <c r="CBM36" s="620"/>
      <c r="CBN36" s="620"/>
      <c r="CBO36" s="620"/>
      <c r="CBP36" s="620"/>
      <c r="CBQ36" s="620"/>
      <c r="CBR36" s="620"/>
      <c r="CBS36" s="620"/>
      <c r="CBT36" s="620"/>
      <c r="CBU36" s="620"/>
      <c r="CBV36" s="620"/>
      <c r="CBW36" s="620"/>
      <c r="CBX36" s="620"/>
      <c r="CBY36" s="620"/>
      <c r="CBZ36" s="620"/>
      <c r="CCA36" s="620"/>
      <c r="CCB36" s="620"/>
      <c r="CCC36" s="620"/>
      <c r="CCD36" s="620"/>
      <c r="CCE36" s="620"/>
      <c r="CCF36" s="620"/>
      <c r="CCG36" s="620"/>
      <c r="CCH36" s="620"/>
      <c r="CCI36" s="620"/>
      <c r="CCJ36" s="620"/>
      <c r="CCK36" s="620"/>
      <c r="CCL36" s="620"/>
      <c r="CCM36" s="620"/>
      <c r="CCN36" s="620"/>
      <c r="CCO36" s="620"/>
      <c r="CCP36" s="620"/>
      <c r="CCQ36" s="620"/>
      <c r="CCR36" s="620"/>
      <c r="CCS36" s="620"/>
      <c r="CCT36" s="620"/>
      <c r="CCU36" s="620"/>
      <c r="CCV36" s="620"/>
      <c r="CCW36" s="620"/>
      <c r="CCX36" s="620"/>
      <c r="CCY36" s="620"/>
      <c r="CCZ36" s="620"/>
      <c r="CDA36" s="620"/>
      <c r="CDB36" s="620"/>
      <c r="CDC36" s="620"/>
      <c r="CDD36" s="620"/>
      <c r="CDE36" s="620"/>
      <c r="CDF36" s="620"/>
      <c r="CDG36" s="620"/>
      <c r="CDH36" s="620"/>
      <c r="CDI36" s="620"/>
      <c r="CDJ36" s="620"/>
      <c r="CDK36" s="620"/>
      <c r="CDL36" s="620"/>
      <c r="CDM36" s="620"/>
      <c r="CDN36" s="620"/>
      <c r="CDO36" s="620"/>
      <c r="CDP36" s="620"/>
      <c r="CDQ36" s="620"/>
      <c r="CDR36" s="620"/>
      <c r="CDS36" s="620"/>
      <c r="CDT36" s="620"/>
      <c r="CDU36" s="620"/>
      <c r="CDV36" s="620"/>
      <c r="CDW36" s="620"/>
      <c r="CDX36" s="620"/>
      <c r="CDY36" s="620"/>
      <c r="CDZ36" s="620"/>
      <c r="CEA36" s="620"/>
      <c r="CEB36" s="620"/>
      <c r="CEC36" s="620"/>
      <c r="CED36" s="620"/>
      <c r="CEE36" s="620"/>
      <c r="CEF36" s="620"/>
      <c r="CEG36" s="620"/>
      <c r="CEH36" s="620"/>
      <c r="CEI36" s="620"/>
      <c r="CEJ36" s="620"/>
      <c r="CEK36" s="620"/>
      <c r="CEL36" s="620"/>
      <c r="CEM36" s="620"/>
      <c r="CEN36" s="620"/>
      <c r="CEO36" s="620"/>
      <c r="CEP36" s="620"/>
      <c r="CEQ36" s="620"/>
      <c r="CER36" s="620"/>
      <c r="CES36" s="620"/>
      <c r="CET36" s="620"/>
      <c r="CEU36" s="620"/>
      <c r="CEV36" s="620"/>
      <c r="CEW36" s="620"/>
      <c r="CEX36" s="620"/>
      <c r="CEY36" s="620"/>
      <c r="CEZ36" s="620"/>
      <c r="CFA36" s="620"/>
      <c r="CFB36" s="620"/>
      <c r="CFC36" s="620"/>
      <c r="CFD36" s="620"/>
      <c r="CFE36" s="620"/>
      <c r="CFF36" s="620"/>
      <c r="CFG36" s="620"/>
      <c r="CFH36" s="620"/>
      <c r="CFI36" s="620"/>
      <c r="CFJ36" s="620"/>
      <c r="CFK36" s="620"/>
      <c r="CFL36" s="620"/>
      <c r="CFM36" s="620"/>
      <c r="CFN36" s="620"/>
      <c r="CFO36" s="620"/>
      <c r="CFP36" s="620"/>
      <c r="CFQ36" s="620"/>
      <c r="CFR36" s="620"/>
      <c r="CFS36" s="620"/>
      <c r="CFT36" s="620"/>
      <c r="CFU36" s="620"/>
      <c r="CFV36" s="620"/>
      <c r="CFW36" s="620"/>
      <c r="CFX36" s="620"/>
      <c r="CFY36" s="620"/>
      <c r="CFZ36" s="620"/>
      <c r="CGA36" s="620"/>
      <c r="CGB36" s="620"/>
      <c r="CGC36" s="620"/>
      <c r="CGD36" s="620"/>
      <c r="CGE36" s="620"/>
      <c r="CGF36" s="620"/>
      <c r="CGG36" s="620"/>
      <c r="CGH36" s="620"/>
      <c r="CGI36" s="620"/>
      <c r="CGJ36" s="620"/>
      <c r="CGK36" s="620"/>
      <c r="CGL36" s="620"/>
      <c r="CGM36" s="620"/>
      <c r="CGN36" s="620"/>
      <c r="CGO36" s="620"/>
      <c r="CGP36" s="620"/>
      <c r="CGQ36" s="620"/>
      <c r="CGR36" s="620"/>
      <c r="CGS36" s="620"/>
      <c r="CGT36" s="620"/>
      <c r="CGU36" s="620"/>
      <c r="CGV36" s="620"/>
      <c r="CGW36" s="620"/>
      <c r="CGX36" s="620"/>
      <c r="CGY36" s="620"/>
      <c r="CGZ36" s="620"/>
      <c r="CHA36" s="620"/>
      <c r="CHB36" s="620"/>
      <c r="CHC36" s="620"/>
      <c r="CHD36" s="620"/>
      <c r="CHE36" s="620"/>
      <c r="CHF36" s="620"/>
      <c r="CHG36" s="620"/>
      <c r="CHH36" s="620"/>
      <c r="CHI36" s="620"/>
      <c r="CHJ36" s="620"/>
      <c r="CHK36" s="620"/>
      <c r="CHL36" s="620"/>
      <c r="CHM36" s="620"/>
      <c r="CHN36" s="620"/>
      <c r="CHO36" s="620"/>
      <c r="CHP36" s="620"/>
      <c r="CHQ36" s="620"/>
      <c r="CHR36" s="620"/>
      <c r="CHS36" s="620"/>
      <c r="CHT36" s="620"/>
      <c r="CHU36" s="620"/>
      <c r="CHV36" s="620"/>
      <c r="CHW36" s="620"/>
      <c r="CHX36" s="620"/>
      <c r="CHY36" s="620"/>
      <c r="CHZ36" s="620"/>
      <c r="CIA36" s="620"/>
      <c r="CIB36" s="620"/>
      <c r="CIC36" s="620"/>
      <c r="CID36" s="620"/>
      <c r="CIE36" s="620"/>
      <c r="CIF36" s="620"/>
      <c r="CIG36" s="620"/>
      <c r="CIH36" s="620"/>
      <c r="CII36" s="620"/>
      <c r="CIJ36" s="620"/>
      <c r="CIK36" s="620"/>
      <c r="CIL36" s="620"/>
      <c r="CIM36" s="620"/>
      <c r="CIN36" s="620"/>
      <c r="CIO36" s="620"/>
      <c r="CIP36" s="620"/>
      <c r="CIQ36" s="620"/>
      <c r="CIR36" s="620"/>
      <c r="CIS36" s="620"/>
      <c r="CIT36" s="620"/>
      <c r="CIU36" s="620"/>
      <c r="CIV36" s="620"/>
      <c r="CIW36" s="620"/>
      <c r="CIX36" s="620"/>
      <c r="CIY36" s="620"/>
      <c r="CIZ36" s="620"/>
      <c r="CJA36" s="620"/>
      <c r="CJB36" s="620"/>
      <c r="CJC36" s="620"/>
      <c r="CJD36" s="620"/>
      <c r="CJE36" s="620"/>
      <c r="CJF36" s="620"/>
      <c r="CJG36" s="620"/>
      <c r="CJH36" s="620"/>
      <c r="CJI36" s="620"/>
      <c r="CJJ36" s="620"/>
      <c r="CJK36" s="620"/>
      <c r="CJL36" s="620"/>
      <c r="CJM36" s="620"/>
      <c r="CJN36" s="620"/>
      <c r="CJO36" s="620"/>
      <c r="CJP36" s="620"/>
      <c r="CJQ36" s="620"/>
      <c r="CJR36" s="620"/>
      <c r="CJS36" s="620"/>
      <c r="CJT36" s="620"/>
      <c r="CJU36" s="620"/>
      <c r="CJV36" s="620"/>
      <c r="CJW36" s="620"/>
      <c r="CJX36" s="620"/>
      <c r="CJY36" s="620"/>
      <c r="CJZ36" s="620"/>
      <c r="CKA36" s="620"/>
      <c r="CKB36" s="620"/>
      <c r="CKC36" s="620"/>
      <c r="CKD36" s="620"/>
      <c r="CKE36" s="620"/>
      <c r="CKF36" s="620"/>
      <c r="CKG36" s="620"/>
      <c r="CKH36" s="620"/>
      <c r="CKI36" s="620"/>
      <c r="CKJ36" s="620"/>
      <c r="CKK36" s="620"/>
      <c r="CKL36" s="620"/>
      <c r="CKM36" s="620"/>
      <c r="CKN36" s="620"/>
      <c r="CKO36" s="620"/>
      <c r="CKP36" s="620"/>
      <c r="CKQ36" s="620"/>
      <c r="CKR36" s="620"/>
      <c r="CKS36" s="620"/>
      <c r="CKT36" s="620"/>
      <c r="CKU36" s="620"/>
      <c r="CKV36" s="620"/>
      <c r="CKW36" s="620"/>
      <c r="CKX36" s="620"/>
      <c r="CKY36" s="620"/>
      <c r="CKZ36" s="620"/>
      <c r="CLA36" s="620"/>
      <c r="CLB36" s="620"/>
      <c r="CLC36" s="620"/>
      <c r="CLD36" s="620"/>
      <c r="CLE36" s="620"/>
      <c r="CLF36" s="620"/>
      <c r="CLG36" s="620"/>
      <c r="CLH36" s="620"/>
      <c r="CLI36" s="620"/>
      <c r="CLJ36" s="620"/>
      <c r="CLK36" s="620"/>
      <c r="CLL36" s="620"/>
      <c r="CLM36" s="620"/>
      <c r="CLN36" s="620"/>
      <c r="CLO36" s="620"/>
      <c r="CLP36" s="620"/>
      <c r="CLQ36" s="620"/>
      <c r="CLR36" s="620"/>
      <c r="CLS36" s="620"/>
      <c r="CLT36" s="620"/>
      <c r="CLU36" s="620"/>
      <c r="CLV36" s="620"/>
      <c r="CLW36" s="620"/>
      <c r="CLX36" s="620"/>
      <c r="CLY36" s="620"/>
      <c r="CLZ36" s="620"/>
      <c r="CMA36" s="620"/>
      <c r="CMB36" s="620"/>
      <c r="CMC36" s="620"/>
      <c r="CMD36" s="620"/>
      <c r="CME36" s="620"/>
      <c r="CMF36" s="620"/>
      <c r="CMG36" s="620"/>
      <c r="CMH36" s="620"/>
      <c r="CMI36" s="620"/>
      <c r="CMJ36" s="620"/>
      <c r="CMK36" s="620"/>
      <c r="CML36" s="620"/>
      <c r="CMM36" s="620"/>
      <c r="CMN36" s="620"/>
      <c r="CMO36" s="620"/>
      <c r="CMP36" s="620"/>
      <c r="CMQ36" s="620"/>
      <c r="CMR36" s="620"/>
      <c r="CMS36" s="620"/>
      <c r="CMT36" s="620"/>
      <c r="CMU36" s="620"/>
      <c r="CMV36" s="620"/>
      <c r="CMW36" s="620"/>
      <c r="CMX36" s="620"/>
      <c r="CMY36" s="620"/>
      <c r="CMZ36" s="620"/>
      <c r="CNA36" s="620"/>
      <c r="CNB36" s="620"/>
      <c r="CNC36" s="620"/>
      <c r="CND36" s="620"/>
      <c r="CNE36" s="620"/>
      <c r="CNF36" s="620"/>
      <c r="CNG36" s="620"/>
      <c r="CNH36" s="620"/>
      <c r="CNI36" s="620"/>
      <c r="CNJ36" s="620"/>
      <c r="CNK36" s="620"/>
      <c r="CNL36" s="620"/>
      <c r="CNM36" s="620"/>
      <c r="CNN36" s="620"/>
      <c r="CNO36" s="620"/>
      <c r="CNP36" s="620"/>
      <c r="CNQ36" s="620"/>
      <c r="CNR36" s="620"/>
      <c r="CNS36" s="620"/>
      <c r="CNT36" s="620"/>
      <c r="CNU36" s="620"/>
      <c r="CNV36" s="620"/>
      <c r="CNW36" s="620"/>
      <c r="CNX36" s="620"/>
      <c r="CNY36" s="620"/>
      <c r="CNZ36" s="620"/>
      <c r="COA36" s="620"/>
      <c r="COB36" s="620"/>
      <c r="COC36" s="620"/>
      <c r="COD36" s="620"/>
      <c r="COE36" s="620"/>
      <c r="COF36" s="620"/>
      <c r="COG36" s="620"/>
      <c r="COH36" s="620"/>
      <c r="COI36" s="620"/>
      <c r="COJ36" s="620"/>
      <c r="COK36" s="620"/>
      <c r="COL36" s="620"/>
      <c r="COM36" s="620"/>
      <c r="CON36" s="620"/>
      <c r="COO36" s="620"/>
      <c r="COP36" s="620"/>
      <c r="COQ36" s="620"/>
      <c r="COR36" s="620"/>
      <c r="COS36" s="620"/>
      <c r="COT36" s="620"/>
      <c r="COU36" s="620"/>
      <c r="COV36" s="620"/>
      <c r="COW36" s="620"/>
      <c r="COX36" s="620"/>
      <c r="COY36" s="620"/>
      <c r="COZ36" s="620"/>
      <c r="CPA36" s="620"/>
      <c r="CPB36" s="620"/>
      <c r="CPC36" s="620"/>
      <c r="CPD36" s="620"/>
      <c r="CPE36" s="620"/>
      <c r="CPF36" s="620"/>
      <c r="CPG36" s="620"/>
      <c r="CPH36" s="620"/>
      <c r="CPI36" s="620"/>
      <c r="CPJ36" s="620"/>
      <c r="CPK36" s="620"/>
      <c r="CPL36" s="620"/>
      <c r="CPM36" s="620"/>
      <c r="CPN36" s="620"/>
      <c r="CPO36" s="620"/>
      <c r="CPP36" s="620"/>
      <c r="CPQ36" s="620"/>
      <c r="CPR36" s="620"/>
      <c r="CPS36" s="620"/>
      <c r="CPT36" s="620"/>
      <c r="CPU36" s="620"/>
      <c r="CPV36" s="620"/>
      <c r="CPW36" s="620"/>
      <c r="CPX36" s="620"/>
      <c r="CPY36" s="620"/>
      <c r="CPZ36" s="620"/>
      <c r="CQA36" s="620"/>
      <c r="CQB36" s="620"/>
      <c r="CQC36" s="620"/>
      <c r="CQD36" s="620"/>
      <c r="CQE36" s="620"/>
      <c r="CQF36" s="620"/>
      <c r="CQG36" s="620"/>
      <c r="CQH36" s="620"/>
      <c r="CQI36" s="620"/>
      <c r="CQJ36" s="620"/>
      <c r="CQK36" s="620"/>
      <c r="CQL36" s="620"/>
      <c r="CQM36" s="620"/>
      <c r="CQN36" s="620"/>
      <c r="CQO36" s="620"/>
      <c r="CQP36" s="620"/>
      <c r="CQQ36" s="620"/>
      <c r="CQR36" s="620"/>
      <c r="CQS36" s="620"/>
      <c r="CQT36" s="620"/>
      <c r="CQU36" s="620"/>
      <c r="CQV36" s="620"/>
      <c r="CQW36" s="620"/>
      <c r="CQX36" s="620"/>
      <c r="CQY36" s="620"/>
      <c r="CQZ36" s="620"/>
      <c r="CRA36" s="620"/>
      <c r="CRB36" s="620"/>
      <c r="CRC36" s="620"/>
      <c r="CRD36" s="620"/>
      <c r="CRE36" s="620"/>
      <c r="CRF36" s="620"/>
      <c r="CRG36" s="620"/>
      <c r="CRH36" s="620"/>
      <c r="CRI36" s="620"/>
      <c r="CRJ36" s="620"/>
      <c r="CRK36" s="620"/>
      <c r="CRL36" s="620"/>
      <c r="CRM36" s="620"/>
      <c r="CRN36" s="620"/>
      <c r="CRO36" s="620"/>
      <c r="CRP36" s="620"/>
      <c r="CRQ36" s="620"/>
      <c r="CRR36" s="620"/>
      <c r="CRS36" s="620"/>
      <c r="CRT36" s="620"/>
      <c r="CRU36" s="620"/>
      <c r="CRV36" s="620"/>
      <c r="CRW36" s="620"/>
      <c r="CRX36" s="620"/>
      <c r="CRY36" s="620"/>
      <c r="CRZ36" s="620"/>
      <c r="CSA36" s="620"/>
      <c r="CSB36" s="620"/>
      <c r="CSC36" s="620"/>
      <c r="CSD36" s="620"/>
      <c r="CSE36" s="620"/>
      <c r="CSF36" s="620"/>
      <c r="CSG36" s="620"/>
      <c r="CSH36" s="620"/>
      <c r="CSI36" s="620"/>
      <c r="CSJ36" s="620"/>
      <c r="CSK36" s="620"/>
      <c r="CSL36" s="620"/>
      <c r="CSM36" s="620"/>
      <c r="CSN36" s="620"/>
      <c r="CSO36" s="620"/>
      <c r="CSP36" s="620"/>
      <c r="CSQ36" s="620"/>
      <c r="CSR36" s="620"/>
      <c r="CSS36" s="620"/>
      <c r="CST36" s="620"/>
      <c r="CSU36" s="620"/>
      <c r="CSV36" s="620"/>
      <c r="CSW36" s="620"/>
      <c r="CSX36" s="620"/>
      <c r="CSY36" s="620"/>
      <c r="CSZ36" s="620"/>
      <c r="CTA36" s="620"/>
      <c r="CTB36" s="620"/>
      <c r="CTC36" s="620"/>
      <c r="CTD36" s="620"/>
      <c r="CTE36" s="620"/>
      <c r="CTF36" s="620"/>
      <c r="CTG36" s="620"/>
      <c r="CTH36" s="620"/>
      <c r="CTI36" s="620"/>
      <c r="CTJ36" s="620"/>
      <c r="CTK36" s="620"/>
      <c r="CTL36" s="620"/>
      <c r="CTM36" s="620"/>
      <c r="CTN36" s="620"/>
      <c r="CTO36" s="620"/>
      <c r="CTP36" s="620"/>
      <c r="CTQ36" s="620"/>
      <c r="CTR36" s="620"/>
      <c r="CTS36" s="620"/>
      <c r="CTT36" s="620"/>
      <c r="CTU36" s="620"/>
      <c r="CTV36" s="620"/>
      <c r="CTW36" s="620"/>
      <c r="CTX36" s="620"/>
      <c r="CTY36" s="620"/>
      <c r="CTZ36" s="620"/>
      <c r="CUA36" s="620"/>
      <c r="CUB36" s="620"/>
      <c r="CUC36" s="620"/>
      <c r="CUD36" s="620"/>
      <c r="CUE36" s="620"/>
      <c r="CUF36" s="620"/>
      <c r="CUG36" s="620"/>
      <c r="CUH36" s="620"/>
      <c r="CUI36" s="620"/>
      <c r="CUJ36" s="620"/>
      <c r="CUK36" s="620"/>
      <c r="CUL36" s="620"/>
      <c r="CUM36" s="620"/>
      <c r="CUN36" s="620"/>
      <c r="CUO36" s="620"/>
      <c r="CUP36" s="620"/>
      <c r="CUQ36" s="620"/>
      <c r="CUR36" s="620"/>
      <c r="CUS36" s="620"/>
      <c r="CUT36" s="620"/>
      <c r="CUU36" s="620"/>
      <c r="CUV36" s="620"/>
      <c r="CUW36" s="620"/>
      <c r="CUX36" s="620"/>
      <c r="CUY36" s="620"/>
      <c r="CUZ36" s="620"/>
      <c r="CVA36" s="620"/>
      <c r="CVB36" s="620"/>
      <c r="CVC36" s="620"/>
      <c r="CVD36" s="620"/>
      <c r="CVE36" s="620"/>
      <c r="CVF36" s="620"/>
      <c r="CVG36" s="620"/>
      <c r="CVH36" s="620"/>
      <c r="CVI36" s="620"/>
      <c r="CVJ36" s="620"/>
      <c r="CVK36" s="620"/>
      <c r="CVL36" s="620"/>
      <c r="CVM36" s="620"/>
      <c r="CVN36" s="620"/>
      <c r="CVO36" s="620"/>
      <c r="CVP36" s="620"/>
      <c r="CVQ36" s="620"/>
      <c r="CVR36" s="620"/>
      <c r="CVS36" s="620"/>
      <c r="CVT36" s="620"/>
      <c r="CVU36" s="620"/>
      <c r="CVV36" s="620"/>
      <c r="CVW36" s="620"/>
      <c r="CVX36" s="620"/>
      <c r="CVY36" s="620"/>
      <c r="CVZ36" s="620"/>
      <c r="CWA36" s="620"/>
      <c r="CWB36" s="620"/>
      <c r="CWC36" s="620"/>
      <c r="CWD36" s="620"/>
      <c r="CWE36" s="620"/>
      <c r="CWF36" s="620"/>
      <c r="CWG36" s="620"/>
      <c r="CWH36" s="620"/>
      <c r="CWI36" s="620"/>
      <c r="CWJ36" s="620"/>
      <c r="CWK36" s="620"/>
      <c r="CWL36" s="620"/>
      <c r="CWM36" s="620"/>
      <c r="CWN36" s="620"/>
      <c r="CWO36" s="620"/>
      <c r="CWP36" s="620"/>
      <c r="CWQ36" s="620"/>
      <c r="CWR36" s="620"/>
      <c r="CWS36" s="620"/>
      <c r="CWT36" s="620"/>
      <c r="CWU36" s="620"/>
      <c r="CWV36" s="620"/>
      <c r="CWW36" s="620"/>
      <c r="CWX36" s="620"/>
      <c r="CWY36" s="620"/>
      <c r="CWZ36" s="620"/>
      <c r="CXA36" s="620"/>
      <c r="CXB36" s="620"/>
      <c r="CXC36" s="620"/>
      <c r="CXD36" s="620"/>
      <c r="CXE36" s="620"/>
      <c r="CXF36" s="620"/>
      <c r="CXG36" s="620"/>
      <c r="CXH36" s="620"/>
      <c r="CXI36" s="620"/>
      <c r="CXJ36" s="620"/>
      <c r="CXK36" s="620"/>
      <c r="CXL36" s="620"/>
      <c r="CXM36" s="620"/>
      <c r="CXN36" s="620"/>
      <c r="CXO36" s="620"/>
      <c r="CXP36" s="620"/>
      <c r="CXQ36" s="620"/>
      <c r="CXR36" s="620"/>
      <c r="CXS36" s="620"/>
      <c r="CXT36" s="620"/>
      <c r="CXU36" s="620"/>
      <c r="CXV36" s="620"/>
      <c r="CXW36" s="620"/>
      <c r="CXX36" s="620"/>
      <c r="CXY36" s="620"/>
      <c r="CXZ36" s="620"/>
      <c r="CYA36" s="620"/>
      <c r="CYB36" s="620"/>
      <c r="CYC36" s="620"/>
      <c r="CYD36" s="620"/>
      <c r="CYE36" s="620"/>
      <c r="CYF36" s="620"/>
      <c r="CYG36" s="620"/>
      <c r="CYH36" s="620"/>
      <c r="CYI36" s="620"/>
      <c r="CYJ36" s="620"/>
      <c r="CYK36" s="620"/>
      <c r="CYL36" s="620"/>
      <c r="CYM36" s="620"/>
      <c r="CYN36" s="620"/>
      <c r="CYO36" s="620"/>
      <c r="CYP36" s="620"/>
      <c r="CYQ36" s="620"/>
      <c r="CYR36" s="620"/>
      <c r="CYS36" s="620"/>
      <c r="CYT36" s="620"/>
      <c r="CYU36" s="620"/>
      <c r="CYV36" s="620"/>
      <c r="CYW36" s="620"/>
      <c r="CYX36" s="620"/>
      <c r="CYY36" s="620"/>
      <c r="CYZ36" s="620"/>
      <c r="CZA36" s="620"/>
      <c r="CZB36" s="620"/>
      <c r="CZC36" s="620"/>
      <c r="CZD36" s="620"/>
      <c r="CZE36" s="620"/>
      <c r="CZF36" s="620"/>
      <c r="CZG36" s="620"/>
      <c r="CZH36" s="620"/>
      <c r="CZI36" s="620"/>
      <c r="CZJ36" s="620"/>
      <c r="CZK36" s="620"/>
      <c r="CZL36" s="620"/>
      <c r="CZM36" s="620"/>
      <c r="CZN36" s="620"/>
      <c r="CZO36" s="620"/>
      <c r="CZP36" s="620"/>
      <c r="CZQ36" s="620"/>
      <c r="CZR36" s="620"/>
      <c r="CZS36" s="620"/>
      <c r="CZT36" s="620"/>
      <c r="CZU36" s="620"/>
      <c r="CZV36" s="620"/>
      <c r="CZW36" s="620"/>
      <c r="CZX36" s="620"/>
      <c r="CZY36" s="620"/>
      <c r="CZZ36" s="620"/>
      <c r="DAA36" s="620"/>
      <c r="DAB36" s="620"/>
      <c r="DAC36" s="620"/>
      <c r="DAD36" s="620"/>
      <c r="DAE36" s="620"/>
      <c r="DAF36" s="620"/>
      <c r="DAG36" s="620"/>
      <c r="DAH36" s="620"/>
      <c r="DAI36" s="620"/>
      <c r="DAJ36" s="620"/>
      <c r="DAK36" s="620"/>
      <c r="DAL36" s="620"/>
      <c r="DAM36" s="620"/>
      <c r="DAN36" s="620"/>
      <c r="DAO36" s="620"/>
      <c r="DAP36" s="620"/>
      <c r="DAQ36" s="620"/>
      <c r="DAR36" s="620"/>
      <c r="DAS36" s="620"/>
      <c r="DAT36" s="620"/>
      <c r="DAU36" s="620"/>
      <c r="DAV36" s="620"/>
      <c r="DAW36" s="620"/>
      <c r="DAX36" s="620"/>
      <c r="DAY36" s="620"/>
      <c r="DAZ36" s="620"/>
      <c r="DBA36" s="620"/>
      <c r="DBB36" s="620"/>
      <c r="DBC36" s="620"/>
      <c r="DBD36" s="620"/>
      <c r="DBE36" s="620"/>
      <c r="DBF36" s="620"/>
      <c r="DBG36" s="620"/>
      <c r="DBH36" s="620"/>
      <c r="DBI36" s="620"/>
      <c r="DBJ36" s="620"/>
      <c r="DBK36" s="620"/>
      <c r="DBL36" s="620"/>
      <c r="DBM36" s="620"/>
      <c r="DBN36" s="620"/>
      <c r="DBO36" s="620"/>
      <c r="DBP36" s="620"/>
      <c r="DBQ36" s="620"/>
      <c r="DBR36" s="620"/>
      <c r="DBS36" s="620"/>
      <c r="DBT36" s="620"/>
      <c r="DBU36" s="620"/>
      <c r="DBV36" s="620"/>
      <c r="DBW36" s="620"/>
      <c r="DBX36" s="620"/>
      <c r="DBY36" s="620"/>
      <c r="DBZ36" s="620"/>
      <c r="DCA36" s="620"/>
      <c r="DCB36" s="620"/>
      <c r="DCC36" s="620"/>
      <c r="DCD36" s="620"/>
      <c r="DCE36" s="620"/>
      <c r="DCF36" s="620"/>
      <c r="DCG36" s="620"/>
      <c r="DCH36" s="620"/>
      <c r="DCI36" s="620"/>
      <c r="DCJ36" s="620"/>
      <c r="DCK36" s="620"/>
      <c r="DCL36" s="620"/>
      <c r="DCM36" s="620"/>
      <c r="DCN36" s="620"/>
      <c r="DCO36" s="620"/>
      <c r="DCP36" s="620"/>
      <c r="DCQ36" s="620"/>
      <c r="DCR36" s="620"/>
      <c r="DCS36" s="620"/>
      <c r="DCT36" s="620"/>
      <c r="DCU36" s="620"/>
      <c r="DCV36" s="620"/>
      <c r="DCW36" s="620"/>
      <c r="DCX36" s="620"/>
      <c r="DCY36" s="620"/>
      <c r="DCZ36" s="620"/>
      <c r="DDA36" s="620"/>
      <c r="DDB36" s="620"/>
      <c r="DDC36" s="620"/>
      <c r="DDD36" s="620"/>
      <c r="DDE36" s="620"/>
      <c r="DDF36" s="620"/>
      <c r="DDG36" s="620"/>
      <c r="DDH36" s="620"/>
      <c r="DDI36" s="620"/>
      <c r="DDJ36" s="620"/>
      <c r="DDK36" s="620"/>
      <c r="DDL36" s="620"/>
      <c r="DDM36" s="620"/>
      <c r="DDN36" s="620"/>
      <c r="DDO36" s="620"/>
      <c r="DDP36" s="620"/>
      <c r="DDQ36" s="620"/>
      <c r="DDR36" s="620"/>
      <c r="DDS36" s="620"/>
      <c r="DDT36" s="620"/>
      <c r="DDU36" s="620"/>
      <c r="DDV36" s="620"/>
      <c r="DDW36" s="620"/>
      <c r="DDX36" s="620"/>
      <c r="DDY36" s="620"/>
      <c r="DDZ36" s="620"/>
      <c r="DEA36" s="620"/>
      <c r="DEB36" s="620"/>
      <c r="DEC36" s="620"/>
      <c r="DED36" s="620"/>
      <c r="DEE36" s="620"/>
      <c r="DEF36" s="620"/>
      <c r="DEG36" s="620"/>
      <c r="DEH36" s="620"/>
      <c r="DEI36" s="620"/>
      <c r="DEJ36" s="620"/>
      <c r="DEK36" s="620"/>
      <c r="DEL36" s="620"/>
      <c r="DEM36" s="620"/>
      <c r="DEN36" s="620"/>
      <c r="DEO36" s="620"/>
      <c r="DEP36" s="620"/>
      <c r="DEQ36" s="620"/>
      <c r="DER36" s="620"/>
      <c r="DES36" s="620"/>
      <c r="DET36" s="620"/>
      <c r="DEU36" s="620"/>
      <c r="DEV36" s="620"/>
      <c r="DEW36" s="620"/>
      <c r="DEX36" s="620"/>
      <c r="DEY36" s="620"/>
      <c r="DEZ36" s="620"/>
      <c r="DFA36" s="620"/>
      <c r="DFB36" s="620"/>
      <c r="DFC36" s="620"/>
      <c r="DFD36" s="620"/>
      <c r="DFE36" s="620"/>
      <c r="DFF36" s="620"/>
      <c r="DFG36" s="620"/>
      <c r="DFH36" s="620"/>
      <c r="DFI36" s="620"/>
      <c r="DFJ36" s="620"/>
      <c r="DFK36" s="620"/>
      <c r="DFL36" s="620"/>
      <c r="DFM36" s="620"/>
      <c r="DFN36" s="620"/>
      <c r="DFO36" s="620"/>
      <c r="DFP36" s="620"/>
      <c r="DFQ36" s="620"/>
      <c r="DFR36" s="620"/>
      <c r="DFS36" s="620"/>
      <c r="DFT36" s="620"/>
      <c r="DFU36" s="620"/>
      <c r="DFV36" s="620"/>
      <c r="DFW36" s="620"/>
      <c r="DFX36" s="620"/>
      <c r="DFY36" s="620"/>
      <c r="DFZ36" s="620"/>
      <c r="DGA36" s="620"/>
      <c r="DGB36" s="620"/>
      <c r="DGC36" s="620"/>
      <c r="DGD36" s="620"/>
      <c r="DGE36" s="620"/>
      <c r="DGF36" s="620"/>
      <c r="DGG36" s="620"/>
      <c r="DGH36" s="620"/>
      <c r="DGI36" s="620"/>
      <c r="DGJ36" s="620"/>
      <c r="DGK36" s="620"/>
      <c r="DGL36" s="620"/>
      <c r="DGM36" s="620"/>
      <c r="DGN36" s="620"/>
      <c r="DGO36" s="620"/>
      <c r="DGP36" s="620"/>
      <c r="DGQ36" s="620"/>
      <c r="DGR36" s="620"/>
      <c r="DGS36" s="620"/>
      <c r="DGT36" s="620"/>
      <c r="DGU36" s="620"/>
      <c r="DGV36" s="620"/>
      <c r="DGW36" s="620"/>
      <c r="DGX36" s="620"/>
      <c r="DGY36" s="620"/>
      <c r="DGZ36" s="620"/>
      <c r="DHA36" s="620"/>
      <c r="DHB36" s="620"/>
      <c r="DHC36" s="620"/>
      <c r="DHD36" s="620"/>
      <c r="DHE36" s="620"/>
      <c r="DHF36" s="620"/>
      <c r="DHG36" s="620"/>
      <c r="DHH36" s="620"/>
      <c r="DHI36" s="620"/>
      <c r="DHJ36" s="620"/>
      <c r="DHK36" s="620"/>
      <c r="DHL36" s="620"/>
      <c r="DHM36" s="620"/>
      <c r="DHN36" s="620"/>
      <c r="DHO36" s="620"/>
      <c r="DHP36" s="620"/>
      <c r="DHQ36" s="620"/>
      <c r="DHR36" s="620"/>
      <c r="DHS36" s="620"/>
      <c r="DHT36" s="620"/>
      <c r="DHU36" s="620"/>
      <c r="DHV36" s="620"/>
      <c r="DHW36" s="620"/>
      <c r="DHX36" s="620"/>
      <c r="DHY36" s="620"/>
      <c r="DHZ36" s="620"/>
      <c r="DIA36" s="620"/>
      <c r="DIB36" s="620"/>
      <c r="DIC36" s="620"/>
      <c r="DID36" s="620"/>
      <c r="DIE36" s="620"/>
      <c r="DIF36" s="620"/>
      <c r="DIG36" s="620"/>
      <c r="DIH36" s="620"/>
      <c r="DII36" s="620"/>
      <c r="DIJ36" s="620"/>
      <c r="DIK36" s="620"/>
      <c r="DIL36" s="620"/>
      <c r="DIM36" s="620"/>
      <c r="DIN36" s="620"/>
      <c r="DIO36" s="620"/>
      <c r="DIP36" s="620"/>
      <c r="DIQ36" s="620"/>
      <c r="DIR36" s="620"/>
      <c r="DIS36" s="620"/>
      <c r="DIT36" s="620"/>
      <c r="DIU36" s="620"/>
      <c r="DIV36" s="620"/>
      <c r="DIW36" s="620"/>
      <c r="DIX36" s="620"/>
      <c r="DIY36" s="620"/>
      <c r="DIZ36" s="620"/>
      <c r="DJA36" s="620"/>
      <c r="DJB36" s="620"/>
      <c r="DJC36" s="620"/>
      <c r="DJD36" s="620"/>
      <c r="DJE36" s="620"/>
      <c r="DJF36" s="620"/>
      <c r="DJG36" s="620"/>
      <c r="DJH36" s="620"/>
      <c r="DJI36" s="620"/>
      <c r="DJJ36" s="620"/>
      <c r="DJK36" s="620"/>
      <c r="DJL36" s="620"/>
      <c r="DJM36" s="620"/>
      <c r="DJN36" s="620"/>
      <c r="DJO36" s="620"/>
      <c r="DJP36" s="620"/>
      <c r="DJQ36" s="620"/>
      <c r="DJR36" s="620"/>
      <c r="DJS36" s="620"/>
      <c r="DJT36" s="620"/>
      <c r="DJU36" s="620"/>
      <c r="DJV36" s="620"/>
      <c r="DJW36" s="620"/>
      <c r="DJX36" s="620"/>
      <c r="DJY36" s="620"/>
      <c r="DJZ36" s="620"/>
      <c r="DKA36" s="620"/>
      <c r="DKB36" s="620"/>
      <c r="DKC36" s="620"/>
      <c r="DKD36" s="620"/>
      <c r="DKE36" s="620"/>
      <c r="DKF36" s="620"/>
      <c r="DKG36" s="620"/>
      <c r="DKH36" s="620"/>
      <c r="DKI36" s="620"/>
      <c r="DKJ36" s="620"/>
      <c r="DKK36" s="620"/>
      <c r="DKL36" s="620"/>
      <c r="DKM36" s="620"/>
      <c r="DKN36" s="620"/>
      <c r="DKO36" s="620"/>
      <c r="DKP36" s="620"/>
      <c r="DKQ36" s="620"/>
      <c r="DKR36" s="620"/>
      <c r="DKS36" s="620"/>
      <c r="DKT36" s="620"/>
      <c r="DKU36" s="620"/>
      <c r="DKV36" s="620"/>
      <c r="DKW36" s="620"/>
      <c r="DKX36" s="620"/>
      <c r="DKY36" s="620"/>
      <c r="DKZ36" s="620"/>
      <c r="DLA36" s="620"/>
      <c r="DLB36" s="620"/>
      <c r="DLC36" s="620"/>
      <c r="DLD36" s="620"/>
      <c r="DLE36" s="620"/>
      <c r="DLF36" s="620"/>
      <c r="DLG36" s="620"/>
      <c r="DLH36" s="620"/>
      <c r="DLI36" s="620"/>
      <c r="DLJ36" s="620"/>
      <c r="DLK36" s="620"/>
      <c r="DLL36" s="620"/>
      <c r="DLM36" s="620"/>
      <c r="DLN36" s="620"/>
      <c r="DLO36" s="620"/>
      <c r="DLP36" s="620"/>
      <c r="DLQ36" s="620"/>
      <c r="DLR36" s="620"/>
      <c r="DLS36" s="620"/>
      <c r="DLT36" s="620"/>
      <c r="DLU36" s="620"/>
      <c r="DLV36" s="620"/>
      <c r="DLW36" s="620"/>
      <c r="DLX36" s="620"/>
      <c r="DLY36" s="620"/>
      <c r="DLZ36" s="620"/>
      <c r="DMA36" s="620"/>
      <c r="DMB36" s="620"/>
      <c r="DMC36" s="620"/>
      <c r="DMD36" s="620"/>
      <c r="DME36" s="620"/>
      <c r="DMF36" s="620"/>
      <c r="DMG36" s="620"/>
      <c r="DMH36" s="620"/>
      <c r="DMI36" s="620"/>
      <c r="DMJ36" s="620"/>
      <c r="DMK36" s="620"/>
      <c r="DML36" s="620"/>
      <c r="DMM36" s="620"/>
      <c r="DMN36" s="620"/>
      <c r="DMO36" s="620"/>
      <c r="DMP36" s="620"/>
      <c r="DMQ36" s="620"/>
      <c r="DMR36" s="620"/>
      <c r="DMS36" s="620"/>
      <c r="DMT36" s="620"/>
      <c r="DMU36" s="620"/>
      <c r="DMV36" s="620"/>
      <c r="DMW36" s="620"/>
      <c r="DMX36" s="620"/>
      <c r="DMY36" s="620"/>
      <c r="DMZ36" s="620"/>
      <c r="DNA36" s="620"/>
      <c r="DNB36" s="620"/>
      <c r="DNC36" s="620"/>
      <c r="DND36" s="620"/>
      <c r="DNE36" s="620"/>
      <c r="DNF36" s="620"/>
      <c r="DNG36" s="620"/>
      <c r="DNH36" s="620"/>
      <c r="DNI36" s="620"/>
      <c r="DNJ36" s="620"/>
      <c r="DNK36" s="620"/>
      <c r="DNL36" s="620"/>
      <c r="DNM36" s="620"/>
      <c r="DNN36" s="620"/>
      <c r="DNO36" s="620"/>
      <c r="DNP36" s="620"/>
      <c r="DNQ36" s="620"/>
      <c r="DNR36" s="620"/>
      <c r="DNS36" s="620"/>
      <c r="DNT36" s="620"/>
      <c r="DNU36" s="620"/>
      <c r="DNV36" s="620"/>
      <c r="DNW36" s="620"/>
      <c r="DNX36" s="620"/>
      <c r="DNY36" s="620"/>
      <c r="DNZ36" s="620"/>
      <c r="DOA36" s="620"/>
      <c r="DOB36" s="620"/>
      <c r="DOC36" s="620"/>
      <c r="DOD36" s="620"/>
      <c r="DOE36" s="620"/>
      <c r="DOF36" s="620"/>
      <c r="DOG36" s="620"/>
      <c r="DOH36" s="620"/>
      <c r="DOI36" s="620"/>
      <c r="DOJ36" s="620"/>
      <c r="DOK36" s="620"/>
      <c r="DOL36" s="620"/>
      <c r="DOM36" s="620"/>
      <c r="DON36" s="620"/>
      <c r="DOO36" s="620"/>
      <c r="DOP36" s="620"/>
      <c r="DOQ36" s="620"/>
      <c r="DOR36" s="620"/>
      <c r="DOS36" s="620"/>
      <c r="DOT36" s="620"/>
      <c r="DOU36" s="620"/>
      <c r="DOV36" s="620"/>
      <c r="DOW36" s="620"/>
      <c r="DOX36" s="620"/>
      <c r="DOY36" s="620"/>
      <c r="DOZ36" s="620"/>
      <c r="DPA36" s="620"/>
      <c r="DPB36" s="620"/>
      <c r="DPC36" s="620"/>
      <c r="DPD36" s="620"/>
      <c r="DPE36" s="620"/>
      <c r="DPF36" s="620"/>
      <c r="DPG36" s="620"/>
      <c r="DPH36" s="620"/>
      <c r="DPI36" s="620"/>
      <c r="DPJ36" s="620"/>
      <c r="DPK36" s="620"/>
      <c r="DPL36" s="620"/>
      <c r="DPM36" s="620"/>
      <c r="DPN36" s="620"/>
      <c r="DPO36" s="620"/>
      <c r="DPP36" s="620"/>
      <c r="DPQ36" s="620"/>
      <c r="DPR36" s="620"/>
      <c r="DPS36" s="620"/>
      <c r="DPT36" s="620"/>
      <c r="DPU36" s="620"/>
      <c r="DPV36" s="620"/>
      <c r="DPW36" s="620"/>
      <c r="DPX36" s="620"/>
      <c r="DPY36" s="620"/>
      <c r="DPZ36" s="620"/>
      <c r="DQA36" s="620"/>
      <c r="DQB36" s="620"/>
      <c r="DQC36" s="620"/>
      <c r="DQD36" s="620"/>
      <c r="DQE36" s="620"/>
      <c r="DQF36" s="620"/>
      <c r="DQG36" s="620"/>
      <c r="DQH36" s="620"/>
      <c r="DQI36" s="620"/>
      <c r="DQJ36" s="620"/>
      <c r="DQK36" s="620"/>
      <c r="DQL36" s="620"/>
      <c r="DQM36" s="620"/>
      <c r="DQN36" s="620"/>
      <c r="DQO36" s="620"/>
      <c r="DQP36" s="620"/>
      <c r="DQQ36" s="620"/>
      <c r="DQR36" s="620"/>
      <c r="DQS36" s="620"/>
      <c r="DQT36" s="620"/>
      <c r="DQU36" s="620"/>
      <c r="DQV36" s="620"/>
      <c r="DQW36" s="620"/>
      <c r="DQX36" s="620"/>
      <c r="DQY36" s="620"/>
      <c r="DQZ36" s="620"/>
      <c r="DRA36" s="620"/>
      <c r="DRB36" s="620"/>
      <c r="DRC36" s="620"/>
      <c r="DRD36" s="620"/>
      <c r="DRE36" s="620"/>
      <c r="DRF36" s="620"/>
      <c r="DRG36" s="620"/>
      <c r="DRH36" s="620"/>
      <c r="DRI36" s="620"/>
      <c r="DRJ36" s="620"/>
      <c r="DRK36" s="620"/>
      <c r="DRL36" s="620"/>
      <c r="DRM36" s="620"/>
      <c r="DRN36" s="620"/>
      <c r="DRO36" s="620"/>
      <c r="DRP36" s="620"/>
      <c r="DRQ36" s="620"/>
      <c r="DRR36" s="620"/>
      <c r="DRS36" s="620"/>
      <c r="DRT36" s="620"/>
      <c r="DRU36" s="620"/>
      <c r="DRV36" s="620"/>
      <c r="DRW36" s="620"/>
      <c r="DRX36" s="620"/>
      <c r="DRY36" s="620"/>
      <c r="DRZ36" s="620"/>
      <c r="DSA36" s="620"/>
      <c r="DSB36" s="620"/>
      <c r="DSC36" s="620"/>
      <c r="DSD36" s="620"/>
      <c r="DSE36" s="620"/>
      <c r="DSF36" s="620"/>
      <c r="DSG36" s="620"/>
      <c r="DSH36" s="620"/>
      <c r="DSI36" s="620"/>
      <c r="DSJ36" s="620"/>
      <c r="DSK36" s="620"/>
      <c r="DSL36" s="620"/>
      <c r="DSM36" s="620"/>
      <c r="DSN36" s="620"/>
      <c r="DSO36" s="620"/>
      <c r="DSP36" s="620"/>
      <c r="DSQ36" s="620"/>
      <c r="DSR36" s="620"/>
      <c r="DSS36" s="620"/>
      <c r="DST36" s="620"/>
      <c r="DSU36" s="620"/>
      <c r="DSV36" s="620"/>
      <c r="DSW36" s="620"/>
      <c r="DSX36" s="620"/>
      <c r="DSY36" s="620"/>
      <c r="DSZ36" s="620"/>
      <c r="DTA36" s="620"/>
      <c r="DTB36" s="620"/>
      <c r="DTC36" s="620"/>
      <c r="DTD36" s="620"/>
      <c r="DTE36" s="620"/>
      <c r="DTF36" s="620"/>
      <c r="DTG36" s="620"/>
      <c r="DTH36" s="620"/>
      <c r="DTI36" s="620"/>
      <c r="DTJ36" s="620"/>
      <c r="DTK36" s="620"/>
      <c r="DTL36" s="620"/>
      <c r="DTM36" s="620"/>
      <c r="DTN36" s="620"/>
      <c r="DTO36" s="620"/>
      <c r="DTP36" s="620"/>
      <c r="DTQ36" s="620"/>
      <c r="DTR36" s="620"/>
      <c r="DTS36" s="620"/>
      <c r="DTT36" s="620"/>
      <c r="DTU36" s="620"/>
      <c r="DTV36" s="620"/>
      <c r="DTW36" s="620"/>
      <c r="DTX36" s="620"/>
      <c r="DTY36" s="620"/>
      <c r="DTZ36" s="620"/>
      <c r="DUA36" s="620"/>
      <c r="DUB36" s="620"/>
      <c r="DUC36" s="620"/>
      <c r="DUD36" s="620"/>
      <c r="DUE36" s="620"/>
      <c r="DUF36" s="620"/>
      <c r="DUG36" s="620"/>
      <c r="DUH36" s="620"/>
      <c r="DUI36" s="620"/>
      <c r="DUJ36" s="620"/>
      <c r="DUK36" s="620"/>
      <c r="DUL36" s="620"/>
      <c r="DUM36" s="620"/>
      <c r="DUN36" s="620"/>
      <c r="DUO36" s="620"/>
      <c r="DUP36" s="620"/>
      <c r="DUQ36" s="620"/>
      <c r="DUR36" s="620"/>
      <c r="DUS36" s="620"/>
      <c r="DUT36" s="620"/>
      <c r="DUU36" s="620"/>
      <c r="DUV36" s="620"/>
      <c r="DUW36" s="620"/>
      <c r="DUX36" s="620"/>
      <c r="DUY36" s="620"/>
      <c r="DUZ36" s="620"/>
      <c r="DVA36" s="620"/>
      <c r="DVB36" s="620"/>
      <c r="DVC36" s="620"/>
      <c r="DVD36" s="620"/>
      <c r="DVE36" s="620"/>
      <c r="DVF36" s="620"/>
      <c r="DVG36" s="620"/>
      <c r="DVH36" s="620"/>
      <c r="DVI36" s="620"/>
      <c r="DVJ36" s="620"/>
      <c r="DVK36" s="620"/>
      <c r="DVL36" s="620"/>
      <c r="DVM36" s="620"/>
      <c r="DVN36" s="620"/>
      <c r="DVO36" s="620"/>
      <c r="DVP36" s="620"/>
      <c r="DVQ36" s="620"/>
      <c r="DVR36" s="620"/>
      <c r="DVS36" s="620"/>
      <c r="DVT36" s="620"/>
      <c r="DVU36" s="620"/>
      <c r="DVV36" s="620"/>
      <c r="DVW36" s="620"/>
      <c r="DVX36" s="620"/>
      <c r="DVY36" s="620"/>
      <c r="DVZ36" s="620"/>
      <c r="DWA36" s="620"/>
      <c r="DWB36" s="620"/>
      <c r="DWC36" s="620"/>
      <c r="DWD36" s="620"/>
      <c r="DWE36" s="620"/>
      <c r="DWF36" s="620"/>
      <c r="DWG36" s="620"/>
      <c r="DWH36" s="620"/>
      <c r="DWI36" s="620"/>
      <c r="DWJ36" s="620"/>
      <c r="DWK36" s="620"/>
      <c r="DWL36" s="620"/>
      <c r="DWM36" s="620"/>
      <c r="DWN36" s="620"/>
      <c r="DWO36" s="620"/>
      <c r="DWP36" s="620"/>
      <c r="DWQ36" s="620"/>
      <c r="DWR36" s="620"/>
      <c r="DWS36" s="620"/>
      <c r="DWT36" s="620"/>
      <c r="DWU36" s="620"/>
      <c r="DWV36" s="620"/>
      <c r="DWW36" s="620"/>
      <c r="DWX36" s="620"/>
      <c r="DWY36" s="620"/>
      <c r="DWZ36" s="620"/>
      <c r="DXA36" s="620"/>
      <c r="DXB36" s="620"/>
      <c r="DXC36" s="620"/>
      <c r="DXD36" s="620"/>
      <c r="DXE36" s="620"/>
      <c r="DXF36" s="620"/>
      <c r="DXG36" s="620"/>
      <c r="DXH36" s="620"/>
      <c r="DXI36" s="620"/>
      <c r="DXJ36" s="620"/>
      <c r="DXK36" s="620"/>
      <c r="DXL36" s="620"/>
      <c r="DXM36" s="620"/>
      <c r="DXN36" s="620"/>
      <c r="DXO36" s="620"/>
      <c r="DXP36" s="620"/>
      <c r="DXQ36" s="620"/>
      <c r="DXR36" s="620"/>
      <c r="DXS36" s="620"/>
      <c r="DXT36" s="620"/>
      <c r="DXU36" s="620"/>
      <c r="DXV36" s="620"/>
      <c r="DXW36" s="620"/>
      <c r="DXX36" s="620"/>
      <c r="DXY36" s="620"/>
      <c r="DXZ36" s="620"/>
      <c r="DYA36" s="620"/>
      <c r="DYB36" s="620"/>
      <c r="DYC36" s="620"/>
      <c r="DYD36" s="620"/>
      <c r="DYE36" s="620"/>
      <c r="DYF36" s="620"/>
      <c r="DYG36" s="620"/>
      <c r="DYH36" s="620"/>
      <c r="DYI36" s="620"/>
      <c r="DYJ36" s="620"/>
      <c r="DYK36" s="620"/>
      <c r="DYL36" s="620"/>
      <c r="DYM36" s="620"/>
      <c r="DYN36" s="620"/>
      <c r="DYO36" s="620"/>
      <c r="DYP36" s="620"/>
      <c r="DYQ36" s="620"/>
      <c r="DYR36" s="620"/>
      <c r="DYS36" s="620"/>
      <c r="DYT36" s="620"/>
      <c r="DYU36" s="620"/>
      <c r="DYV36" s="620"/>
      <c r="DYW36" s="620"/>
      <c r="DYX36" s="620"/>
      <c r="DYY36" s="620"/>
      <c r="DYZ36" s="620"/>
      <c r="DZA36" s="620"/>
      <c r="DZB36" s="620"/>
      <c r="DZC36" s="620"/>
      <c r="DZD36" s="620"/>
      <c r="DZE36" s="620"/>
      <c r="DZF36" s="620"/>
      <c r="DZG36" s="620"/>
      <c r="DZH36" s="620"/>
      <c r="DZI36" s="620"/>
      <c r="DZJ36" s="620"/>
      <c r="DZK36" s="620"/>
      <c r="DZL36" s="620"/>
      <c r="DZM36" s="620"/>
      <c r="DZN36" s="620"/>
      <c r="DZO36" s="620"/>
      <c r="DZP36" s="620"/>
      <c r="DZQ36" s="620"/>
      <c r="DZR36" s="620"/>
      <c r="DZS36" s="620"/>
      <c r="DZT36" s="620"/>
      <c r="DZU36" s="620"/>
      <c r="DZV36" s="620"/>
      <c r="DZW36" s="620"/>
      <c r="DZX36" s="620"/>
      <c r="DZY36" s="620"/>
      <c r="DZZ36" s="620"/>
      <c r="EAA36" s="620"/>
      <c r="EAB36" s="620"/>
      <c r="EAC36" s="620"/>
      <c r="EAD36" s="620"/>
      <c r="EAE36" s="620"/>
      <c r="EAF36" s="620"/>
      <c r="EAG36" s="620"/>
      <c r="EAH36" s="620"/>
      <c r="EAI36" s="620"/>
      <c r="EAJ36" s="620"/>
      <c r="EAK36" s="620"/>
      <c r="EAL36" s="620"/>
      <c r="EAM36" s="620"/>
      <c r="EAN36" s="620"/>
      <c r="EAO36" s="620"/>
      <c r="EAP36" s="620"/>
      <c r="EAQ36" s="620"/>
      <c r="EAR36" s="620"/>
      <c r="EAS36" s="620"/>
      <c r="EAT36" s="620"/>
      <c r="EAU36" s="620"/>
      <c r="EAV36" s="620"/>
      <c r="EAW36" s="620"/>
      <c r="EAX36" s="620"/>
      <c r="EAY36" s="620"/>
      <c r="EAZ36" s="620"/>
      <c r="EBA36" s="620"/>
      <c r="EBB36" s="620"/>
      <c r="EBC36" s="620"/>
      <c r="EBD36" s="620"/>
      <c r="EBE36" s="620"/>
      <c r="EBF36" s="620"/>
      <c r="EBG36" s="620"/>
      <c r="EBH36" s="620"/>
      <c r="EBI36" s="620"/>
      <c r="EBJ36" s="620"/>
      <c r="EBK36" s="620"/>
      <c r="EBL36" s="620"/>
      <c r="EBM36" s="620"/>
      <c r="EBN36" s="620"/>
      <c r="EBO36" s="620"/>
      <c r="EBP36" s="620"/>
      <c r="EBQ36" s="620"/>
      <c r="EBR36" s="620"/>
      <c r="EBS36" s="620"/>
      <c r="EBT36" s="620"/>
      <c r="EBU36" s="620"/>
      <c r="EBV36" s="620"/>
      <c r="EBW36" s="620"/>
      <c r="EBX36" s="620"/>
      <c r="EBY36" s="620"/>
      <c r="EBZ36" s="620"/>
      <c r="ECA36" s="620"/>
      <c r="ECB36" s="620"/>
      <c r="ECC36" s="620"/>
      <c r="ECD36" s="620"/>
      <c r="ECE36" s="620"/>
      <c r="ECF36" s="620"/>
      <c r="ECG36" s="620"/>
      <c r="ECH36" s="620"/>
      <c r="ECI36" s="620"/>
      <c r="ECJ36" s="620"/>
      <c r="ECK36" s="620"/>
      <c r="ECL36" s="620"/>
      <c r="ECM36" s="620"/>
      <c r="ECN36" s="620"/>
      <c r="ECO36" s="620"/>
      <c r="ECP36" s="620"/>
      <c r="ECQ36" s="620"/>
      <c r="ECR36" s="620"/>
      <c r="ECS36" s="620"/>
      <c r="ECT36" s="620"/>
      <c r="ECU36" s="620"/>
      <c r="ECV36" s="620"/>
      <c r="ECW36" s="620"/>
      <c r="ECX36" s="620"/>
      <c r="ECY36" s="620"/>
      <c r="ECZ36" s="620"/>
      <c r="EDA36" s="620"/>
      <c r="EDB36" s="620"/>
      <c r="EDC36" s="620"/>
      <c r="EDD36" s="620"/>
      <c r="EDE36" s="620"/>
      <c r="EDF36" s="620"/>
      <c r="EDG36" s="620"/>
      <c r="EDH36" s="620"/>
      <c r="EDI36" s="620"/>
      <c r="EDJ36" s="620"/>
      <c r="EDK36" s="620"/>
      <c r="EDL36" s="620"/>
      <c r="EDM36" s="620"/>
      <c r="EDN36" s="620"/>
      <c r="EDO36" s="620"/>
      <c r="EDP36" s="620"/>
      <c r="EDQ36" s="620"/>
      <c r="EDR36" s="620"/>
      <c r="EDS36" s="620"/>
      <c r="EDT36" s="620"/>
      <c r="EDU36" s="620"/>
      <c r="EDV36" s="620"/>
      <c r="EDW36" s="620"/>
      <c r="EDX36" s="620"/>
      <c r="EDY36" s="620"/>
      <c r="EDZ36" s="620"/>
      <c r="EEA36" s="620"/>
      <c r="EEB36" s="620"/>
      <c r="EEC36" s="620"/>
      <c r="EED36" s="620"/>
      <c r="EEE36" s="620"/>
      <c r="EEF36" s="620"/>
      <c r="EEG36" s="620"/>
      <c r="EEH36" s="620"/>
      <c r="EEI36" s="620"/>
      <c r="EEJ36" s="620"/>
      <c r="EEK36" s="620"/>
      <c r="EEL36" s="620"/>
      <c r="EEM36" s="620"/>
      <c r="EEN36" s="620"/>
      <c r="EEO36" s="620"/>
      <c r="EEP36" s="620"/>
      <c r="EEQ36" s="620"/>
      <c r="EER36" s="620"/>
      <c r="EES36" s="620"/>
      <c r="EET36" s="620"/>
      <c r="EEU36" s="620"/>
      <c r="EEV36" s="620"/>
      <c r="EEW36" s="620"/>
      <c r="EEX36" s="620"/>
      <c r="EEY36" s="620"/>
      <c r="EEZ36" s="620"/>
      <c r="EFA36" s="620"/>
      <c r="EFB36" s="620"/>
      <c r="EFC36" s="620"/>
      <c r="EFD36" s="620"/>
      <c r="EFE36" s="620"/>
      <c r="EFF36" s="620"/>
      <c r="EFG36" s="620"/>
      <c r="EFH36" s="620"/>
      <c r="EFI36" s="620"/>
      <c r="EFJ36" s="620"/>
      <c r="EFK36" s="620"/>
      <c r="EFL36" s="620"/>
      <c r="EFM36" s="620"/>
      <c r="EFN36" s="620"/>
      <c r="EFO36" s="620"/>
      <c r="EFP36" s="620"/>
      <c r="EFQ36" s="620"/>
      <c r="EFR36" s="620"/>
      <c r="EFS36" s="620"/>
      <c r="EFT36" s="620"/>
      <c r="EFU36" s="620"/>
      <c r="EFV36" s="620"/>
      <c r="EFW36" s="620"/>
      <c r="EFX36" s="620"/>
      <c r="EFY36" s="620"/>
      <c r="EFZ36" s="620"/>
      <c r="EGA36" s="620"/>
      <c r="EGB36" s="620"/>
      <c r="EGC36" s="620"/>
      <c r="EGD36" s="620"/>
      <c r="EGE36" s="620"/>
      <c r="EGF36" s="620"/>
      <c r="EGG36" s="620"/>
      <c r="EGH36" s="620"/>
      <c r="EGI36" s="620"/>
      <c r="EGJ36" s="620"/>
      <c r="EGK36" s="620"/>
      <c r="EGL36" s="620"/>
      <c r="EGM36" s="620"/>
      <c r="EGN36" s="620"/>
      <c r="EGO36" s="620"/>
      <c r="EGP36" s="620"/>
      <c r="EGQ36" s="620"/>
      <c r="EGR36" s="620"/>
      <c r="EGS36" s="620"/>
      <c r="EGT36" s="620"/>
      <c r="EGU36" s="620"/>
      <c r="EGV36" s="620"/>
      <c r="EGW36" s="620"/>
      <c r="EGX36" s="620"/>
      <c r="EGY36" s="620"/>
      <c r="EGZ36" s="620"/>
      <c r="EHA36" s="620"/>
      <c r="EHB36" s="620"/>
      <c r="EHC36" s="620"/>
      <c r="EHD36" s="620"/>
      <c r="EHE36" s="620"/>
      <c r="EHF36" s="620"/>
      <c r="EHG36" s="620"/>
      <c r="EHH36" s="620"/>
      <c r="EHI36" s="620"/>
      <c r="EHJ36" s="620"/>
      <c r="EHK36" s="620"/>
      <c r="EHL36" s="620"/>
      <c r="EHM36" s="620"/>
      <c r="EHN36" s="620"/>
      <c r="EHO36" s="620"/>
      <c r="EHP36" s="620"/>
      <c r="EHQ36" s="620"/>
      <c r="EHR36" s="620"/>
      <c r="EHS36" s="620"/>
      <c r="EHT36" s="620"/>
      <c r="EHU36" s="620"/>
      <c r="EHV36" s="620"/>
      <c r="EHW36" s="620"/>
      <c r="EHX36" s="620"/>
      <c r="EHY36" s="620"/>
      <c r="EHZ36" s="620"/>
      <c r="EIA36" s="620"/>
      <c r="EIB36" s="620"/>
      <c r="EIC36" s="620"/>
      <c r="EID36" s="620"/>
      <c r="EIE36" s="620"/>
      <c r="EIF36" s="620"/>
      <c r="EIG36" s="620"/>
      <c r="EIH36" s="620"/>
      <c r="EII36" s="620"/>
      <c r="EIJ36" s="620"/>
      <c r="EIK36" s="620"/>
      <c r="EIL36" s="620"/>
      <c r="EIM36" s="620"/>
      <c r="EIN36" s="620"/>
      <c r="EIO36" s="620"/>
      <c r="EIP36" s="620"/>
      <c r="EIQ36" s="620"/>
      <c r="EIR36" s="620"/>
      <c r="EIS36" s="620"/>
      <c r="EIT36" s="620"/>
      <c r="EIU36" s="620"/>
      <c r="EIV36" s="620"/>
      <c r="EIW36" s="620"/>
      <c r="EIX36" s="620"/>
      <c r="EIY36" s="620"/>
      <c r="EIZ36" s="620"/>
      <c r="EJA36" s="620"/>
      <c r="EJB36" s="620"/>
      <c r="EJC36" s="620"/>
      <c r="EJD36" s="620"/>
      <c r="EJE36" s="620"/>
      <c r="EJF36" s="620"/>
      <c r="EJG36" s="620"/>
      <c r="EJH36" s="620"/>
      <c r="EJI36" s="620"/>
      <c r="EJJ36" s="620"/>
      <c r="EJK36" s="620"/>
      <c r="EJL36" s="620"/>
      <c r="EJM36" s="620"/>
      <c r="EJN36" s="620"/>
      <c r="EJO36" s="620"/>
      <c r="EJP36" s="620"/>
      <c r="EJQ36" s="620"/>
      <c r="EJR36" s="620"/>
      <c r="EJS36" s="620"/>
      <c r="EJT36" s="620"/>
      <c r="EJU36" s="620"/>
      <c r="EJV36" s="620"/>
      <c r="EJW36" s="620"/>
      <c r="EJX36" s="620"/>
      <c r="EJY36" s="620"/>
      <c r="EJZ36" s="620"/>
      <c r="EKA36" s="620"/>
      <c r="EKB36" s="620"/>
      <c r="EKC36" s="620"/>
      <c r="EKD36" s="620"/>
      <c r="EKE36" s="620"/>
      <c r="EKF36" s="620"/>
      <c r="EKG36" s="620"/>
      <c r="EKH36" s="620"/>
      <c r="EKI36" s="620"/>
      <c r="EKJ36" s="620"/>
      <c r="EKK36" s="620"/>
      <c r="EKL36" s="620"/>
      <c r="EKM36" s="620"/>
      <c r="EKN36" s="620"/>
      <c r="EKO36" s="620"/>
      <c r="EKP36" s="620"/>
      <c r="EKQ36" s="620"/>
      <c r="EKR36" s="620"/>
      <c r="EKS36" s="620"/>
      <c r="EKT36" s="620"/>
      <c r="EKU36" s="620"/>
      <c r="EKV36" s="620"/>
      <c r="EKW36" s="620"/>
      <c r="EKX36" s="620"/>
      <c r="EKY36" s="620"/>
      <c r="EKZ36" s="620"/>
      <c r="ELA36" s="620"/>
      <c r="ELB36" s="620"/>
      <c r="ELC36" s="620"/>
      <c r="ELD36" s="620"/>
      <c r="ELE36" s="620"/>
      <c r="ELF36" s="620"/>
      <c r="ELG36" s="620"/>
      <c r="ELH36" s="620"/>
      <c r="ELI36" s="620"/>
      <c r="ELJ36" s="620"/>
      <c r="ELK36" s="620"/>
      <c r="ELL36" s="620"/>
      <c r="ELM36" s="620"/>
      <c r="ELN36" s="620"/>
      <c r="ELO36" s="620"/>
      <c r="ELP36" s="620"/>
      <c r="ELQ36" s="620"/>
      <c r="ELR36" s="620"/>
      <c r="ELS36" s="620"/>
      <c r="ELT36" s="620"/>
      <c r="ELU36" s="620"/>
      <c r="ELV36" s="620"/>
      <c r="ELW36" s="620"/>
      <c r="ELX36" s="620"/>
      <c r="ELY36" s="620"/>
      <c r="ELZ36" s="620"/>
      <c r="EMA36" s="620"/>
      <c r="EMB36" s="620"/>
      <c r="EMC36" s="620"/>
      <c r="EMD36" s="620"/>
      <c r="EME36" s="620"/>
      <c r="EMF36" s="620"/>
      <c r="EMG36" s="620"/>
      <c r="EMH36" s="620"/>
      <c r="EMI36" s="620"/>
      <c r="EMJ36" s="620"/>
      <c r="EMK36" s="620"/>
      <c r="EML36" s="620"/>
      <c r="EMM36" s="620"/>
      <c r="EMN36" s="620"/>
      <c r="EMO36" s="620"/>
      <c r="EMP36" s="620"/>
      <c r="EMQ36" s="620"/>
      <c r="EMR36" s="620"/>
      <c r="EMS36" s="620"/>
      <c r="EMT36" s="620"/>
      <c r="EMU36" s="620"/>
      <c r="EMV36" s="620"/>
      <c r="EMW36" s="620"/>
      <c r="EMX36" s="620"/>
      <c r="EMY36" s="620"/>
      <c r="EMZ36" s="620"/>
      <c r="ENA36" s="620"/>
      <c r="ENB36" s="620"/>
      <c r="ENC36" s="620"/>
      <c r="END36" s="620"/>
      <c r="ENE36" s="620"/>
      <c r="ENF36" s="620"/>
      <c r="ENG36" s="620"/>
      <c r="ENH36" s="620"/>
      <c r="ENI36" s="620"/>
      <c r="ENJ36" s="620"/>
      <c r="ENK36" s="620"/>
      <c r="ENL36" s="620"/>
      <c r="ENM36" s="620"/>
      <c r="ENN36" s="620"/>
      <c r="ENO36" s="620"/>
      <c r="ENP36" s="620"/>
      <c r="ENQ36" s="620"/>
      <c r="ENR36" s="620"/>
      <c r="ENS36" s="620"/>
      <c r="ENT36" s="620"/>
      <c r="ENU36" s="620"/>
      <c r="ENV36" s="620"/>
      <c r="ENW36" s="620"/>
      <c r="ENX36" s="620"/>
      <c r="ENY36" s="620"/>
      <c r="ENZ36" s="620"/>
      <c r="EOA36" s="620"/>
      <c r="EOB36" s="620"/>
      <c r="EOC36" s="620"/>
      <c r="EOD36" s="620"/>
      <c r="EOE36" s="620"/>
      <c r="EOF36" s="620"/>
      <c r="EOG36" s="620"/>
      <c r="EOH36" s="620"/>
      <c r="EOI36" s="620"/>
      <c r="EOJ36" s="620"/>
      <c r="EOK36" s="620"/>
      <c r="EOL36" s="620"/>
      <c r="EOM36" s="620"/>
      <c r="EON36" s="620"/>
      <c r="EOO36" s="620"/>
      <c r="EOP36" s="620"/>
      <c r="EOQ36" s="620"/>
      <c r="EOR36" s="620"/>
      <c r="EOS36" s="620"/>
      <c r="EOT36" s="620"/>
      <c r="EOU36" s="620"/>
      <c r="EOV36" s="620"/>
      <c r="EOW36" s="620"/>
      <c r="EOX36" s="620"/>
      <c r="EOY36" s="620"/>
      <c r="EOZ36" s="620"/>
      <c r="EPA36" s="620"/>
      <c r="EPB36" s="620"/>
      <c r="EPC36" s="620"/>
      <c r="EPD36" s="620"/>
      <c r="EPE36" s="620"/>
      <c r="EPF36" s="620"/>
      <c r="EPG36" s="620"/>
      <c r="EPH36" s="620"/>
      <c r="EPI36" s="620"/>
      <c r="EPJ36" s="620"/>
      <c r="EPK36" s="620"/>
      <c r="EPL36" s="620"/>
      <c r="EPM36" s="620"/>
      <c r="EPN36" s="620"/>
      <c r="EPO36" s="620"/>
      <c r="EPP36" s="620"/>
      <c r="EPQ36" s="620"/>
      <c r="EPR36" s="620"/>
      <c r="EPS36" s="620"/>
      <c r="EPT36" s="620"/>
      <c r="EPU36" s="620"/>
      <c r="EPV36" s="620"/>
      <c r="EPW36" s="620"/>
      <c r="EPX36" s="620"/>
      <c r="EPY36" s="620"/>
      <c r="EPZ36" s="620"/>
      <c r="EQA36" s="620"/>
      <c r="EQB36" s="620"/>
      <c r="EQC36" s="620"/>
      <c r="EQD36" s="620"/>
      <c r="EQE36" s="620"/>
      <c r="EQF36" s="620"/>
      <c r="EQG36" s="620"/>
      <c r="EQH36" s="620"/>
      <c r="EQI36" s="620"/>
      <c r="EQJ36" s="620"/>
      <c r="EQK36" s="620"/>
      <c r="EQL36" s="620"/>
      <c r="EQM36" s="620"/>
      <c r="EQN36" s="620"/>
      <c r="EQO36" s="620"/>
      <c r="EQP36" s="620"/>
      <c r="EQQ36" s="620"/>
      <c r="EQR36" s="620"/>
      <c r="EQS36" s="620"/>
      <c r="EQT36" s="620"/>
      <c r="EQU36" s="620"/>
      <c r="EQV36" s="620"/>
      <c r="EQW36" s="620"/>
      <c r="EQX36" s="620"/>
      <c r="EQY36" s="620"/>
      <c r="EQZ36" s="620"/>
      <c r="ERA36" s="620"/>
      <c r="ERB36" s="620"/>
      <c r="ERC36" s="620"/>
      <c r="ERD36" s="620"/>
      <c r="ERE36" s="620"/>
      <c r="ERF36" s="620"/>
      <c r="ERG36" s="620"/>
      <c r="ERH36" s="620"/>
      <c r="ERI36" s="620"/>
      <c r="ERJ36" s="620"/>
      <c r="ERK36" s="620"/>
      <c r="ERL36" s="620"/>
      <c r="ERM36" s="620"/>
      <c r="ERN36" s="620"/>
      <c r="ERO36" s="620"/>
      <c r="ERP36" s="620"/>
      <c r="ERQ36" s="620"/>
      <c r="ERR36" s="620"/>
      <c r="ERS36" s="620"/>
      <c r="ERT36" s="620"/>
      <c r="ERU36" s="620"/>
      <c r="ERV36" s="620"/>
      <c r="ERW36" s="620"/>
      <c r="ERX36" s="620"/>
      <c r="ERY36" s="620"/>
      <c r="ERZ36" s="620"/>
      <c r="ESA36" s="620"/>
      <c r="ESB36" s="620"/>
      <c r="ESC36" s="620"/>
      <c r="ESD36" s="620"/>
      <c r="ESE36" s="620"/>
      <c r="ESF36" s="620"/>
      <c r="ESG36" s="620"/>
      <c r="ESH36" s="620"/>
      <c r="ESI36" s="620"/>
      <c r="ESJ36" s="620"/>
      <c r="ESK36" s="620"/>
      <c r="ESL36" s="620"/>
      <c r="ESM36" s="620"/>
      <c r="ESN36" s="620"/>
      <c r="ESO36" s="620"/>
      <c r="ESP36" s="620"/>
      <c r="ESQ36" s="620"/>
      <c r="ESR36" s="620"/>
      <c r="ESS36" s="620"/>
      <c r="EST36" s="620"/>
      <c r="ESU36" s="620"/>
      <c r="ESV36" s="620"/>
      <c r="ESW36" s="620"/>
      <c r="ESX36" s="620"/>
      <c r="ESY36" s="620"/>
      <c r="ESZ36" s="620"/>
      <c r="ETA36" s="620"/>
      <c r="ETB36" s="620"/>
      <c r="ETC36" s="620"/>
      <c r="ETD36" s="620"/>
      <c r="ETE36" s="620"/>
      <c r="ETF36" s="620"/>
      <c r="ETG36" s="620"/>
      <c r="ETH36" s="620"/>
      <c r="ETI36" s="620"/>
      <c r="ETJ36" s="620"/>
      <c r="ETK36" s="620"/>
      <c r="ETL36" s="620"/>
      <c r="ETM36" s="620"/>
      <c r="ETN36" s="620"/>
      <c r="ETO36" s="620"/>
      <c r="ETP36" s="620"/>
      <c r="ETQ36" s="620"/>
      <c r="ETR36" s="620"/>
      <c r="ETS36" s="620"/>
      <c r="ETT36" s="620"/>
      <c r="ETU36" s="620"/>
      <c r="ETV36" s="620"/>
      <c r="ETW36" s="620"/>
      <c r="ETX36" s="620"/>
      <c r="ETY36" s="620"/>
      <c r="ETZ36" s="620"/>
      <c r="EUA36" s="620"/>
      <c r="EUB36" s="620"/>
      <c r="EUC36" s="620"/>
      <c r="EUD36" s="620"/>
      <c r="EUE36" s="620"/>
      <c r="EUF36" s="620"/>
      <c r="EUG36" s="620"/>
      <c r="EUH36" s="620"/>
      <c r="EUI36" s="620"/>
      <c r="EUJ36" s="620"/>
      <c r="EUK36" s="620"/>
      <c r="EUL36" s="620"/>
      <c r="EUM36" s="620"/>
      <c r="EUN36" s="620"/>
      <c r="EUO36" s="620"/>
      <c r="EUP36" s="620"/>
      <c r="EUQ36" s="620"/>
      <c r="EUR36" s="620"/>
      <c r="EUS36" s="620"/>
      <c r="EUT36" s="620"/>
      <c r="EUU36" s="620"/>
      <c r="EUV36" s="620"/>
      <c r="EUW36" s="620"/>
      <c r="EUX36" s="620"/>
      <c r="EUY36" s="620"/>
      <c r="EUZ36" s="620"/>
      <c r="EVA36" s="620"/>
      <c r="EVB36" s="620"/>
      <c r="EVC36" s="620"/>
      <c r="EVD36" s="620"/>
      <c r="EVE36" s="620"/>
      <c r="EVF36" s="620"/>
      <c r="EVG36" s="620"/>
      <c r="EVH36" s="620"/>
      <c r="EVI36" s="620"/>
      <c r="EVJ36" s="620"/>
      <c r="EVK36" s="620"/>
      <c r="EVL36" s="620"/>
      <c r="EVM36" s="620"/>
      <c r="EVN36" s="620"/>
      <c r="EVO36" s="620"/>
      <c r="EVP36" s="620"/>
      <c r="EVQ36" s="620"/>
      <c r="EVR36" s="620"/>
      <c r="EVS36" s="620"/>
      <c r="EVT36" s="620"/>
      <c r="EVU36" s="620"/>
      <c r="EVV36" s="620"/>
      <c r="EVW36" s="620"/>
      <c r="EVX36" s="620"/>
      <c r="EVY36" s="620"/>
      <c r="EVZ36" s="620"/>
      <c r="EWA36" s="620"/>
      <c r="EWB36" s="620"/>
      <c r="EWC36" s="620"/>
      <c r="EWD36" s="620"/>
      <c r="EWE36" s="620"/>
      <c r="EWF36" s="620"/>
      <c r="EWG36" s="620"/>
      <c r="EWH36" s="620"/>
      <c r="EWI36" s="620"/>
      <c r="EWJ36" s="620"/>
      <c r="EWK36" s="620"/>
      <c r="EWL36" s="620"/>
      <c r="EWM36" s="620"/>
      <c r="EWN36" s="620"/>
      <c r="EWO36" s="620"/>
      <c r="EWP36" s="620"/>
      <c r="EWQ36" s="620"/>
      <c r="EWR36" s="620"/>
      <c r="EWS36" s="620"/>
      <c r="EWT36" s="620"/>
      <c r="EWU36" s="620"/>
      <c r="EWV36" s="620"/>
      <c r="EWW36" s="620"/>
      <c r="EWX36" s="620"/>
      <c r="EWY36" s="620"/>
      <c r="EWZ36" s="620"/>
      <c r="EXA36" s="620"/>
      <c r="EXB36" s="620"/>
      <c r="EXC36" s="620"/>
      <c r="EXD36" s="620"/>
      <c r="EXE36" s="620"/>
      <c r="EXF36" s="620"/>
      <c r="EXG36" s="620"/>
      <c r="EXH36" s="620"/>
      <c r="EXI36" s="620"/>
      <c r="EXJ36" s="620"/>
      <c r="EXK36" s="620"/>
      <c r="EXL36" s="620"/>
      <c r="EXM36" s="620"/>
      <c r="EXN36" s="620"/>
      <c r="EXO36" s="620"/>
      <c r="EXP36" s="620"/>
      <c r="EXQ36" s="620"/>
      <c r="EXR36" s="620"/>
      <c r="EXS36" s="620"/>
      <c r="EXT36" s="620"/>
      <c r="EXU36" s="620"/>
      <c r="EXV36" s="620"/>
      <c r="EXW36" s="620"/>
      <c r="EXX36" s="620"/>
      <c r="EXY36" s="620"/>
      <c r="EXZ36" s="620"/>
      <c r="EYA36" s="620"/>
      <c r="EYB36" s="620"/>
      <c r="EYC36" s="620"/>
      <c r="EYD36" s="620"/>
      <c r="EYE36" s="620"/>
      <c r="EYF36" s="620"/>
      <c r="EYG36" s="620"/>
      <c r="EYH36" s="620"/>
      <c r="EYI36" s="620"/>
      <c r="EYJ36" s="620"/>
      <c r="EYK36" s="620"/>
      <c r="EYL36" s="620"/>
      <c r="EYM36" s="620"/>
      <c r="EYN36" s="620"/>
      <c r="EYO36" s="620"/>
      <c r="EYP36" s="620"/>
      <c r="EYQ36" s="620"/>
      <c r="EYR36" s="620"/>
      <c r="EYS36" s="620"/>
      <c r="EYT36" s="620"/>
      <c r="EYU36" s="620"/>
      <c r="EYV36" s="620"/>
      <c r="EYW36" s="620"/>
      <c r="EYX36" s="620"/>
      <c r="EYY36" s="620"/>
      <c r="EYZ36" s="620"/>
      <c r="EZA36" s="620"/>
      <c r="EZB36" s="620"/>
      <c r="EZC36" s="620"/>
      <c r="EZD36" s="620"/>
      <c r="EZE36" s="620"/>
      <c r="EZF36" s="620"/>
      <c r="EZG36" s="620"/>
      <c r="EZH36" s="620"/>
      <c r="EZI36" s="620"/>
      <c r="EZJ36" s="620"/>
      <c r="EZK36" s="620"/>
      <c r="EZL36" s="620"/>
      <c r="EZM36" s="620"/>
      <c r="EZN36" s="620"/>
      <c r="EZO36" s="620"/>
      <c r="EZP36" s="620"/>
      <c r="EZQ36" s="620"/>
      <c r="EZR36" s="620"/>
      <c r="EZS36" s="620"/>
      <c r="EZT36" s="620"/>
      <c r="EZU36" s="620"/>
      <c r="EZV36" s="620"/>
      <c r="EZW36" s="620"/>
      <c r="EZX36" s="620"/>
      <c r="EZY36" s="620"/>
      <c r="EZZ36" s="620"/>
      <c r="FAA36" s="620"/>
      <c r="FAB36" s="620"/>
      <c r="FAC36" s="620"/>
      <c r="FAD36" s="620"/>
      <c r="FAE36" s="620"/>
      <c r="FAF36" s="620"/>
      <c r="FAG36" s="620"/>
      <c r="FAH36" s="620"/>
      <c r="FAI36" s="620"/>
      <c r="FAJ36" s="620"/>
      <c r="FAK36" s="620"/>
      <c r="FAL36" s="620"/>
      <c r="FAM36" s="620"/>
      <c r="FAN36" s="620"/>
      <c r="FAO36" s="620"/>
      <c r="FAP36" s="620"/>
    </row>
    <row r="37" spans="1:4098" s="216" customFormat="1" ht="37.5" customHeight="1" thickBot="1" x14ac:dyDescent="0.25">
      <c r="A37" s="229"/>
      <c r="B37" s="132"/>
      <c r="C37" s="132"/>
      <c r="D37" s="129"/>
      <c r="E37" s="132"/>
      <c r="F37" s="130"/>
      <c r="G37" s="131"/>
      <c r="H37" s="131"/>
      <c r="I37" s="129"/>
      <c r="J37" s="128"/>
      <c r="K37" s="130"/>
      <c r="L37" s="129"/>
      <c r="M37" s="214"/>
      <c r="N37" s="214"/>
      <c r="O37" s="214"/>
      <c r="P37" s="215"/>
      <c r="Q37" s="215"/>
      <c r="R37" s="215"/>
      <c r="S37" s="21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</row>
    <row r="38" spans="1:4098" s="11" customFormat="1" ht="27.75" customHeight="1" thickBot="1" x14ac:dyDescent="0.25">
      <c r="A38" s="275"/>
      <c r="B38" s="494" t="s">
        <v>40</v>
      </c>
      <c r="C38" s="495"/>
      <c r="D38" s="495"/>
      <c r="E38" s="495"/>
      <c r="F38" s="495"/>
      <c r="G38" s="495"/>
      <c r="H38" s="495"/>
      <c r="I38" s="495"/>
      <c r="J38" s="495"/>
      <c r="K38" s="495"/>
      <c r="L38" s="496"/>
      <c r="M38" s="80"/>
      <c r="N38" s="80"/>
      <c r="O38" s="80"/>
      <c r="P38" s="80"/>
      <c r="Q38" s="80"/>
      <c r="R38" s="80"/>
      <c r="S38" s="80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</row>
    <row r="39" spans="1:4098" s="23" customFormat="1" ht="16.350000000000001" customHeight="1" x14ac:dyDescent="0.25">
      <c r="A39" s="276"/>
      <c r="B39" s="381" t="s">
        <v>0</v>
      </c>
      <c r="C39" s="382"/>
      <c r="D39" s="420" t="s">
        <v>147</v>
      </c>
      <c r="E39" s="426" t="s">
        <v>109</v>
      </c>
      <c r="F39" s="510" t="s">
        <v>129</v>
      </c>
      <c r="G39" s="420" t="s">
        <v>151</v>
      </c>
      <c r="H39" s="420"/>
      <c r="I39" s="420"/>
      <c r="J39" s="420"/>
      <c r="K39" s="420"/>
      <c r="L39" s="418" t="s">
        <v>1</v>
      </c>
      <c r="M39" s="96"/>
      <c r="N39" s="96"/>
      <c r="O39" s="96"/>
      <c r="P39" s="96"/>
      <c r="Q39" s="96"/>
      <c r="R39" s="96"/>
      <c r="S39" s="96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</row>
    <row r="40" spans="1:4098" s="23" customFormat="1" ht="16.350000000000001" customHeight="1" x14ac:dyDescent="0.25">
      <c r="A40" s="276"/>
      <c r="B40" s="381"/>
      <c r="C40" s="382"/>
      <c r="D40" s="508"/>
      <c r="E40" s="427"/>
      <c r="F40" s="511"/>
      <c r="G40" s="419" t="s">
        <v>2</v>
      </c>
      <c r="H40" s="421" t="s">
        <v>115</v>
      </c>
      <c r="I40" s="467" t="s">
        <v>3</v>
      </c>
      <c r="J40" s="480" t="s">
        <v>119</v>
      </c>
      <c r="K40" s="192" t="s">
        <v>4</v>
      </c>
      <c r="L40" s="418"/>
      <c r="M40" s="96"/>
      <c r="N40" s="96"/>
      <c r="O40" s="96"/>
      <c r="P40" s="96"/>
      <c r="Q40" s="96"/>
      <c r="R40" s="96"/>
      <c r="S40" s="96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</row>
    <row r="41" spans="1:4098" s="23" customFormat="1" ht="29.45" customHeight="1" x14ac:dyDescent="0.25">
      <c r="A41" s="276"/>
      <c r="B41" s="381"/>
      <c r="C41" s="382"/>
      <c r="D41" s="508"/>
      <c r="E41" s="428"/>
      <c r="F41" s="512"/>
      <c r="G41" s="420"/>
      <c r="H41" s="422"/>
      <c r="I41" s="468"/>
      <c r="J41" s="481"/>
      <c r="K41" s="269" t="s">
        <v>5</v>
      </c>
      <c r="L41" s="4" t="s">
        <v>6</v>
      </c>
      <c r="M41" s="96"/>
      <c r="N41" s="96"/>
      <c r="O41" s="96"/>
      <c r="P41" s="96"/>
      <c r="Q41" s="96"/>
      <c r="R41" s="96"/>
      <c r="S41" s="96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</row>
    <row r="42" spans="1:4098" s="45" customFormat="1" ht="28.5" customHeight="1" thickBot="1" x14ac:dyDescent="0.3">
      <c r="A42" s="277"/>
      <c r="B42" s="395" t="s">
        <v>7</v>
      </c>
      <c r="C42" s="509" t="s">
        <v>153</v>
      </c>
      <c r="D42" s="605">
        <v>1300000</v>
      </c>
      <c r="E42" s="401">
        <v>0</v>
      </c>
      <c r="F42" s="459">
        <v>0</v>
      </c>
      <c r="G42" s="621" t="s">
        <v>11</v>
      </c>
      <c r="H42" s="267"/>
      <c r="I42" s="405">
        <f>D42*0.8</f>
        <v>1040000</v>
      </c>
      <c r="J42" s="263"/>
      <c r="K42" s="193">
        <f>D42*0.2</f>
        <v>260000</v>
      </c>
      <c r="L42" s="439" t="s">
        <v>139</v>
      </c>
      <c r="M42" s="97"/>
      <c r="N42" s="97"/>
      <c r="O42" s="97"/>
      <c r="P42" s="97"/>
      <c r="Q42" s="97"/>
      <c r="R42" s="97"/>
      <c r="S42" s="97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</row>
    <row r="43" spans="1:4098" s="45" customFormat="1" ht="34.5" customHeight="1" x14ac:dyDescent="0.25">
      <c r="A43" s="277"/>
      <c r="B43" s="396"/>
      <c r="C43" s="408"/>
      <c r="D43" s="605"/>
      <c r="E43" s="402"/>
      <c r="F43" s="460"/>
      <c r="G43" s="622"/>
      <c r="H43" s="268"/>
      <c r="I43" s="485"/>
      <c r="J43" s="264"/>
      <c r="K43" s="273"/>
      <c r="L43" s="440"/>
      <c r="M43" s="97"/>
      <c r="N43" s="97"/>
      <c r="O43" s="97"/>
      <c r="P43" s="97"/>
      <c r="Q43" s="97"/>
      <c r="R43" s="97"/>
      <c r="S43" s="97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</row>
    <row r="44" spans="1:4098" s="45" customFormat="1" ht="18.75" customHeight="1" thickBot="1" x14ac:dyDescent="0.3">
      <c r="A44" s="277"/>
      <c r="B44" s="395" t="s">
        <v>9</v>
      </c>
      <c r="C44" s="509" t="s">
        <v>154</v>
      </c>
      <c r="D44" s="605">
        <v>900000</v>
      </c>
      <c r="E44" s="607">
        <v>0</v>
      </c>
      <c r="F44" s="459">
        <v>0</v>
      </c>
      <c r="G44" s="621" t="s">
        <v>11</v>
      </c>
      <c r="H44" s="169"/>
      <c r="I44" s="405">
        <f>D44*0.8</f>
        <v>720000</v>
      </c>
      <c r="J44" s="263"/>
      <c r="K44" s="193">
        <f>D44*0.2</f>
        <v>180000</v>
      </c>
      <c r="L44" s="439" t="s">
        <v>138</v>
      </c>
      <c r="M44" s="97"/>
      <c r="N44" s="97"/>
      <c r="O44" s="97"/>
      <c r="P44" s="97"/>
      <c r="Q44" s="97"/>
      <c r="R44" s="97"/>
      <c r="S44" s="97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</row>
    <row r="45" spans="1:4098" s="45" customFormat="1" ht="23.25" customHeight="1" x14ac:dyDescent="0.25">
      <c r="A45" s="277"/>
      <c r="B45" s="396"/>
      <c r="C45" s="408"/>
      <c r="D45" s="605"/>
      <c r="E45" s="608"/>
      <c r="F45" s="460"/>
      <c r="G45" s="622"/>
      <c r="H45" s="169"/>
      <c r="I45" s="485"/>
      <c r="J45" s="264"/>
      <c r="K45" s="273"/>
      <c r="L45" s="440"/>
      <c r="M45" s="97"/>
      <c r="N45" s="97"/>
      <c r="O45" s="97"/>
      <c r="P45" s="97"/>
      <c r="Q45" s="97"/>
      <c r="R45" s="97"/>
      <c r="S45" s="97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</row>
    <row r="46" spans="1:4098" s="45" customFormat="1" ht="23.25" customHeight="1" x14ac:dyDescent="0.25">
      <c r="A46" s="277"/>
      <c r="B46" s="604" t="s">
        <v>10</v>
      </c>
      <c r="C46" s="509" t="s">
        <v>140</v>
      </c>
      <c r="D46" s="478">
        <v>1600000</v>
      </c>
      <c r="E46" s="401">
        <v>0</v>
      </c>
      <c r="F46" s="459">
        <v>0</v>
      </c>
      <c r="G46" s="267"/>
      <c r="H46" s="267"/>
      <c r="I46" s="405">
        <f>D46*0.8</f>
        <v>1280000</v>
      </c>
      <c r="J46" s="263"/>
      <c r="K46" s="272">
        <f>D46*0.2</f>
        <v>320000</v>
      </c>
      <c r="L46" s="439" t="s">
        <v>141</v>
      </c>
      <c r="M46" s="97"/>
      <c r="N46" s="97"/>
      <c r="O46" s="97"/>
      <c r="P46" s="97"/>
      <c r="Q46" s="97"/>
      <c r="R46" s="97"/>
      <c r="S46" s="97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</row>
    <row r="47" spans="1:4098" s="45" customFormat="1" ht="21.75" customHeight="1" x14ac:dyDescent="0.25">
      <c r="A47" s="277"/>
      <c r="B47" s="395"/>
      <c r="C47" s="408"/>
      <c r="D47" s="479"/>
      <c r="E47" s="402"/>
      <c r="F47" s="460"/>
      <c r="G47" s="271"/>
      <c r="H47" s="271"/>
      <c r="I47" s="485"/>
      <c r="J47" s="264"/>
      <c r="K47" s="273"/>
      <c r="L47" s="440"/>
      <c r="M47" s="97"/>
      <c r="N47" s="97"/>
      <c r="O47" s="97"/>
      <c r="P47" s="97"/>
      <c r="Q47" s="97"/>
      <c r="R47" s="97"/>
      <c r="S47" s="97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</row>
    <row r="48" spans="1:4098" s="45" customFormat="1" ht="27.75" customHeight="1" x14ac:dyDescent="0.25">
      <c r="A48" s="277"/>
      <c r="B48" s="604">
        <v>4</v>
      </c>
      <c r="C48" s="610" t="s">
        <v>155</v>
      </c>
      <c r="D48" s="478">
        <v>2500000</v>
      </c>
      <c r="E48" s="401">
        <v>0</v>
      </c>
      <c r="F48" s="459">
        <v>0</v>
      </c>
      <c r="G48" s="267"/>
      <c r="H48" s="267"/>
      <c r="I48" s="405">
        <f>D48*0.8</f>
        <v>2000000</v>
      </c>
      <c r="J48" s="616"/>
      <c r="K48" s="272">
        <f>D48*0.2</f>
        <v>500000</v>
      </c>
      <c r="L48" s="389" t="s">
        <v>12</v>
      </c>
      <c r="M48" s="97"/>
      <c r="N48" s="97"/>
      <c r="O48" s="97"/>
      <c r="P48" s="97"/>
      <c r="Q48" s="97"/>
      <c r="R48" s="97"/>
      <c r="S48" s="97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</row>
    <row r="49" spans="1:32" s="45" customFormat="1" ht="16.5" customHeight="1" x14ac:dyDescent="0.25">
      <c r="A49" s="277"/>
      <c r="B49" s="395"/>
      <c r="C49" s="611"/>
      <c r="D49" s="479"/>
      <c r="E49" s="402"/>
      <c r="F49" s="460"/>
      <c r="G49" s="271"/>
      <c r="H49" s="271"/>
      <c r="I49" s="406"/>
      <c r="J49" s="617"/>
      <c r="K49" s="273"/>
      <c r="L49" s="390"/>
      <c r="M49" s="97"/>
      <c r="N49" s="97"/>
      <c r="O49" s="97"/>
      <c r="P49" s="97"/>
      <c r="Q49" s="97"/>
      <c r="R49" s="97"/>
      <c r="S49" s="97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</row>
    <row r="50" spans="1:32" s="194" customFormat="1" ht="18.75" customHeight="1" thickBot="1" x14ac:dyDescent="0.3">
      <c r="A50" s="277"/>
      <c r="B50" s="395" t="s">
        <v>15</v>
      </c>
      <c r="C50" s="509" t="s">
        <v>156</v>
      </c>
      <c r="D50" s="605">
        <v>900000</v>
      </c>
      <c r="E50" s="607">
        <v>0</v>
      </c>
      <c r="F50" s="459">
        <v>0</v>
      </c>
      <c r="G50" s="621" t="s">
        <v>11</v>
      </c>
      <c r="H50" s="169"/>
      <c r="I50" s="405">
        <f>D50*0.8</f>
        <v>720000</v>
      </c>
      <c r="J50" s="304"/>
      <c r="K50" s="193">
        <f>D50*0.2</f>
        <v>180000</v>
      </c>
      <c r="L50" s="389" t="s">
        <v>12</v>
      </c>
      <c r="M50" s="97"/>
      <c r="N50" s="97"/>
      <c r="O50" s="97"/>
      <c r="P50" s="97"/>
      <c r="Q50" s="97"/>
      <c r="R50" s="97"/>
      <c r="S50" s="97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</row>
    <row r="51" spans="1:32" s="194" customFormat="1" ht="23.25" customHeight="1" x14ac:dyDescent="0.25">
      <c r="A51" s="277"/>
      <c r="B51" s="396"/>
      <c r="C51" s="408"/>
      <c r="D51" s="605"/>
      <c r="E51" s="608"/>
      <c r="F51" s="460"/>
      <c r="G51" s="622"/>
      <c r="H51" s="169"/>
      <c r="I51" s="406"/>
      <c r="J51" s="307"/>
      <c r="K51" s="320"/>
      <c r="L51" s="390"/>
      <c r="M51" s="97"/>
      <c r="N51" s="97"/>
      <c r="O51" s="97"/>
      <c r="P51" s="97"/>
      <c r="Q51" s="97"/>
      <c r="R51" s="97"/>
      <c r="S51" s="97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</row>
    <row r="52" spans="1:32" s="194" customFormat="1" ht="16.350000000000001" customHeight="1" x14ac:dyDescent="0.25">
      <c r="A52" s="277"/>
      <c r="B52" s="604" t="s">
        <v>16</v>
      </c>
      <c r="C52" s="509" t="s">
        <v>126</v>
      </c>
      <c r="D52" s="478">
        <v>3800000</v>
      </c>
      <c r="E52" s="607">
        <v>0</v>
      </c>
      <c r="F52" s="459">
        <v>0</v>
      </c>
      <c r="G52" s="267"/>
      <c r="H52" s="267"/>
      <c r="I52" s="405"/>
      <c r="J52" s="263"/>
      <c r="K52" s="272"/>
      <c r="L52" s="389" t="s">
        <v>12</v>
      </c>
      <c r="M52" s="97"/>
      <c r="N52" s="97"/>
      <c r="O52" s="97"/>
      <c r="P52" s="97"/>
      <c r="Q52" s="97"/>
      <c r="R52" s="97"/>
      <c r="S52" s="97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</row>
    <row r="53" spans="1:32" s="194" customFormat="1" ht="26.25" customHeight="1" x14ac:dyDescent="0.25">
      <c r="A53" s="277"/>
      <c r="B53" s="395"/>
      <c r="C53" s="408"/>
      <c r="D53" s="479"/>
      <c r="E53" s="608"/>
      <c r="F53" s="460"/>
      <c r="G53" s="271"/>
      <c r="H53" s="271"/>
      <c r="I53" s="485"/>
      <c r="J53" s="264">
        <f>D52</f>
        <v>3800000</v>
      </c>
      <c r="K53" s="273"/>
      <c r="L53" s="390"/>
      <c r="M53" s="97"/>
      <c r="N53" s="97"/>
      <c r="O53" s="97"/>
      <c r="P53" s="97"/>
      <c r="Q53" s="97"/>
      <c r="R53" s="97"/>
      <c r="S53" s="97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</row>
    <row r="54" spans="1:32" s="194" customFormat="1" ht="16.350000000000001" customHeight="1" x14ac:dyDescent="0.25">
      <c r="A54" s="277"/>
      <c r="B54" s="604" t="s">
        <v>55</v>
      </c>
      <c r="C54" s="610" t="s">
        <v>188</v>
      </c>
      <c r="D54" s="478">
        <v>120000</v>
      </c>
      <c r="E54" s="401">
        <v>0</v>
      </c>
      <c r="F54" s="459">
        <v>0</v>
      </c>
      <c r="G54" s="267"/>
      <c r="H54" s="267"/>
      <c r="I54" s="405"/>
      <c r="J54" s="263"/>
      <c r="K54" s="272">
        <f>D54</f>
        <v>120000</v>
      </c>
      <c r="L54" s="389" t="s">
        <v>118</v>
      </c>
      <c r="M54" s="97"/>
      <c r="N54" s="97"/>
      <c r="O54" s="97"/>
      <c r="P54" s="97"/>
      <c r="Q54" s="97"/>
      <c r="R54" s="97"/>
      <c r="S54" s="97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</row>
    <row r="55" spans="1:32" s="194" customFormat="1" ht="21.75" customHeight="1" x14ac:dyDescent="0.25">
      <c r="A55" s="277"/>
      <c r="B55" s="395"/>
      <c r="C55" s="611"/>
      <c r="D55" s="479"/>
      <c r="E55" s="402"/>
      <c r="F55" s="460"/>
      <c r="G55" s="271"/>
      <c r="H55" s="271"/>
      <c r="I55" s="485"/>
      <c r="J55" s="264"/>
      <c r="K55" s="273"/>
      <c r="L55" s="390"/>
      <c r="M55" s="97"/>
      <c r="N55" s="97"/>
      <c r="O55" s="97"/>
      <c r="P55" s="97"/>
      <c r="Q55" s="97"/>
      <c r="R55" s="97"/>
      <c r="S55" s="97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</row>
    <row r="56" spans="1:32" s="194" customFormat="1" ht="16.350000000000001" customHeight="1" x14ac:dyDescent="0.25">
      <c r="A56" s="277"/>
      <c r="B56" s="604" t="s">
        <v>56</v>
      </c>
      <c r="C56" s="610" t="s">
        <v>187</v>
      </c>
      <c r="D56" s="478">
        <v>100000</v>
      </c>
      <c r="E56" s="401">
        <v>0</v>
      </c>
      <c r="F56" s="459">
        <v>0</v>
      </c>
      <c r="G56" s="348"/>
      <c r="H56" s="348"/>
      <c r="I56" s="405"/>
      <c r="J56" s="346"/>
      <c r="K56" s="350">
        <f>D56</f>
        <v>100000</v>
      </c>
      <c r="L56" s="389" t="s">
        <v>118</v>
      </c>
      <c r="M56" s="97"/>
      <c r="N56" s="97"/>
      <c r="O56" s="97"/>
      <c r="P56" s="97"/>
      <c r="Q56" s="97"/>
      <c r="R56" s="97"/>
      <c r="S56" s="97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</row>
    <row r="57" spans="1:32" s="194" customFormat="1" ht="21.75" customHeight="1" x14ac:dyDescent="0.25">
      <c r="A57" s="277"/>
      <c r="B57" s="395"/>
      <c r="C57" s="611"/>
      <c r="D57" s="479"/>
      <c r="E57" s="402"/>
      <c r="F57" s="460"/>
      <c r="G57" s="349"/>
      <c r="H57" s="349"/>
      <c r="I57" s="485"/>
      <c r="J57" s="347"/>
      <c r="K57" s="351"/>
      <c r="L57" s="390"/>
      <c r="M57" s="97"/>
      <c r="N57" s="97"/>
      <c r="O57" s="97"/>
      <c r="P57" s="97"/>
      <c r="Q57" s="97"/>
      <c r="R57" s="97"/>
      <c r="S57" s="97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</row>
    <row r="58" spans="1:32" s="194" customFormat="1" ht="16.350000000000001" customHeight="1" x14ac:dyDescent="0.25">
      <c r="A58" s="277"/>
      <c r="B58" s="604" t="s">
        <v>57</v>
      </c>
      <c r="C58" s="610" t="s">
        <v>189</v>
      </c>
      <c r="D58" s="478">
        <v>58000</v>
      </c>
      <c r="E58" s="401">
        <v>0</v>
      </c>
      <c r="F58" s="459">
        <v>0</v>
      </c>
      <c r="G58" s="337"/>
      <c r="H58" s="337"/>
      <c r="I58" s="405"/>
      <c r="J58" s="338"/>
      <c r="K58" s="340">
        <f>D58</f>
        <v>58000</v>
      </c>
      <c r="L58" s="389" t="s">
        <v>118</v>
      </c>
      <c r="M58" s="97"/>
      <c r="N58" s="97"/>
      <c r="O58" s="97"/>
      <c r="P58" s="97"/>
      <c r="Q58" s="97"/>
      <c r="R58" s="97"/>
      <c r="S58" s="97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</row>
    <row r="59" spans="1:32" s="194" customFormat="1" ht="21.75" customHeight="1" x14ac:dyDescent="0.25">
      <c r="A59" s="277"/>
      <c r="B59" s="395"/>
      <c r="C59" s="611"/>
      <c r="D59" s="479"/>
      <c r="E59" s="402"/>
      <c r="F59" s="460"/>
      <c r="G59" s="339"/>
      <c r="H59" s="339"/>
      <c r="I59" s="485"/>
      <c r="J59" s="336"/>
      <c r="K59" s="341"/>
      <c r="L59" s="390"/>
      <c r="M59" s="97"/>
      <c r="N59" s="97"/>
      <c r="O59" s="97"/>
      <c r="P59" s="97"/>
      <c r="Q59" s="97"/>
      <c r="R59" s="97"/>
      <c r="S59" s="97"/>
      <c r="T59" s="354"/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  <c r="AF59" s="354"/>
    </row>
    <row r="60" spans="1:32" s="194" customFormat="1" ht="20.25" customHeight="1" x14ac:dyDescent="0.25">
      <c r="A60" s="277"/>
      <c r="B60" s="604" t="s">
        <v>58</v>
      </c>
      <c r="C60" s="509" t="s">
        <v>190</v>
      </c>
      <c r="D60" s="478">
        <v>480000</v>
      </c>
      <c r="E60" s="401">
        <v>0</v>
      </c>
      <c r="F60" s="459">
        <v>0</v>
      </c>
      <c r="G60" s="456">
        <v>480000</v>
      </c>
      <c r="H60" s="267"/>
      <c r="I60" s="405"/>
      <c r="J60" s="263"/>
      <c r="K60" s="272"/>
      <c r="L60" s="389" t="s">
        <v>118</v>
      </c>
      <c r="M60" s="97"/>
      <c r="N60" s="97"/>
      <c r="O60" s="97"/>
      <c r="P60" s="97"/>
      <c r="Q60" s="97"/>
      <c r="R60" s="97"/>
      <c r="S60" s="97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  <c r="AF60" s="354"/>
    </row>
    <row r="61" spans="1:32" s="194" customFormat="1" ht="20.25" customHeight="1" x14ac:dyDescent="0.25">
      <c r="A61" s="277"/>
      <c r="B61" s="395"/>
      <c r="C61" s="408"/>
      <c r="D61" s="606"/>
      <c r="E61" s="437"/>
      <c r="F61" s="484"/>
      <c r="G61" s="631"/>
      <c r="H61" s="353"/>
      <c r="I61" s="485"/>
      <c r="J61" s="352"/>
      <c r="K61" s="355"/>
      <c r="L61" s="624"/>
      <c r="M61" s="97"/>
      <c r="N61" s="97"/>
      <c r="O61" s="97"/>
      <c r="P61" s="97"/>
      <c r="Q61" s="97"/>
      <c r="R61" s="97"/>
      <c r="S61" s="97"/>
      <c r="T61" s="354"/>
      <c r="U61" s="354"/>
      <c r="V61" s="354"/>
      <c r="W61" s="354"/>
      <c r="X61" s="354"/>
      <c r="Y61" s="354"/>
      <c r="Z61" s="354"/>
      <c r="AA61" s="354"/>
      <c r="AB61" s="354"/>
      <c r="AC61" s="354"/>
      <c r="AD61" s="354"/>
      <c r="AE61" s="354"/>
      <c r="AF61" s="354"/>
    </row>
    <row r="62" spans="1:32" s="194" customFormat="1" ht="21.75" customHeight="1" x14ac:dyDescent="0.25">
      <c r="A62" s="277"/>
      <c r="B62" s="395"/>
      <c r="C62" s="408"/>
      <c r="D62" s="479"/>
      <c r="E62" s="402"/>
      <c r="F62" s="460"/>
      <c r="G62" s="457"/>
      <c r="H62" s="271"/>
      <c r="I62" s="485"/>
      <c r="J62" s="264"/>
      <c r="K62" s="273"/>
      <c r="L62" s="390"/>
      <c r="M62" s="97"/>
      <c r="N62" s="97"/>
      <c r="O62" s="97"/>
      <c r="P62" s="97"/>
      <c r="Q62" s="97"/>
      <c r="R62" s="97"/>
      <c r="S62" s="97"/>
      <c r="T62" s="354"/>
      <c r="U62" s="354"/>
      <c r="V62" s="354"/>
      <c r="W62" s="354"/>
      <c r="X62" s="354"/>
      <c r="Y62" s="354"/>
      <c r="Z62" s="354"/>
      <c r="AA62" s="354"/>
      <c r="AB62" s="354"/>
      <c r="AC62" s="354"/>
      <c r="AD62" s="354"/>
      <c r="AE62" s="354"/>
      <c r="AF62" s="354"/>
    </row>
    <row r="63" spans="1:32" s="194" customFormat="1" ht="20.25" customHeight="1" x14ac:dyDescent="0.25">
      <c r="A63" s="277"/>
      <c r="B63" s="604" t="s">
        <v>67</v>
      </c>
      <c r="C63" s="509" t="s">
        <v>166</v>
      </c>
      <c r="D63" s="478">
        <v>1200000</v>
      </c>
      <c r="E63" s="401">
        <v>0</v>
      </c>
      <c r="F63" s="459">
        <v>0</v>
      </c>
      <c r="G63" s="631">
        <f>D63*0.2</f>
        <v>240000</v>
      </c>
      <c r="H63" s="306"/>
      <c r="I63" s="405">
        <f>D63*0.8</f>
        <v>960000</v>
      </c>
      <c r="J63" s="304"/>
      <c r="K63" s="319"/>
      <c r="L63" s="389" t="s">
        <v>12</v>
      </c>
      <c r="M63" s="97"/>
      <c r="N63" s="97"/>
      <c r="O63" s="97"/>
      <c r="P63" s="97"/>
      <c r="Q63" s="97"/>
      <c r="R63" s="97"/>
      <c r="S63" s="97"/>
      <c r="T63" s="354"/>
      <c r="U63" s="354"/>
      <c r="V63" s="354"/>
      <c r="W63" s="354"/>
      <c r="X63" s="354"/>
      <c r="Y63" s="354"/>
      <c r="Z63" s="354"/>
      <c r="AA63" s="354"/>
      <c r="AB63" s="354"/>
      <c r="AC63" s="354"/>
      <c r="AD63" s="354"/>
      <c r="AE63" s="354"/>
      <c r="AF63" s="354"/>
    </row>
    <row r="64" spans="1:32" s="194" customFormat="1" ht="13.5" customHeight="1" thickBot="1" x14ac:dyDescent="0.3">
      <c r="A64" s="277"/>
      <c r="B64" s="395"/>
      <c r="C64" s="408"/>
      <c r="D64" s="479"/>
      <c r="E64" s="402"/>
      <c r="F64" s="460"/>
      <c r="G64" s="663"/>
      <c r="H64" s="309"/>
      <c r="I64" s="485"/>
      <c r="J64" s="307"/>
      <c r="K64" s="320"/>
      <c r="L64" s="390"/>
      <c r="M64" s="97"/>
      <c r="N64" s="97"/>
      <c r="O64" s="97"/>
      <c r="P64" s="97"/>
      <c r="Q64" s="97"/>
      <c r="R64" s="97"/>
      <c r="S64" s="97"/>
      <c r="T64" s="354"/>
      <c r="U64" s="354"/>
      <c r="V64" s="354"/>
      <c r="W64" s="354"/>
      <c r="X64" s="354"/>
      <c r="Y64" s="354"/>
      <c r="Z64" s="354"/>
      <c r="AA64" s="354"/>
      <c r="AB64" s="354"/>
      <c r="AC64" s="354"/>
      <c r="AD64" s="354"/>
      <c r="AE64" s="354"/>
      <c r="AF64" s="354"/>
    </row>
    <row r="65" spans="1:32" ht="16.350000000000001" customHeight="1" x14ac:dyDescent="0.2">
      <c r="B65" s="441" t="s">
        <v>90</v>
      </c>
      <c r="C65" s="442"/>
      <c r="D65" s="385">
        <f>SUM(D42:D63)</f>
        <v>12958000</v>
      </c>
      <c r="E65" s="482">
        <f>SUM(E42:E62)</f>
        <v>0</v>
      </c>
      <c r="F65" s="385">
        <f>SUM(F42:F62)</f>
        <v>0</v>
      </c>
      <c r="G65" s="385">
        <f>SUM(G60:G64)</f>
        <v>720000</v>
      </c>
      <c r="H65" s="385">
        <v>0</v>
      </c>
      <c r="I65" s="482">
        <f>SUM(I42:I64)</f>
        <v>6720000</v>
      </c>
      <c r="J65" s="482">
        <f>SUM(J53)</f>
        <v>3800000</v>
      </c>
      <c r="K65" s="289">
        <f>K42+K46+K44+K48+K60+K54+K50+K58+K56</f>
        <v>1718000</v>
      </c>
      <c r="L65" s="432"/>
      <c r="M65" s="80"/>
      <c r="N65" s="80"/>
      <c r="O65" s="80"/>
      <c r="P65" s="79"/>
      <c r="Q65" s="79"/>
      <c r="R65" s="79"/>
      <c r="S65" s="80"/>
    </row>
    <row r="66" spans="1:32" ht="16.350000000000001" customHeight="1" thickBot="1" x14ac:dyDescent="0.25">
      <c r="B66" s="443"/>
      <c r="C66" s="444"/>
      <c r="D66" s="386"/>
      <c r="E66" s="483"/>
      <c r="F66" s="386"/>
      <c r="G66" s="386"/>
      <c r="H66" s="386"/>
      <c r="I66" s="483"/>
      <c r="J66" s="483"/>
      <c r="K66" s="290">
        <f>K43</f>
        <v>0</v>
      </c>
      <c r="L66" s="433"/>
      <c r="M66" s="80"/>
      <c r="N66" s="80"/>
      <c r="O66" s="80"/>
      <c r="P66" s="79"/>
      <c r="Q66" s="79"/>
      <c r="R66" s="79"/>
      <c r="S66" s="80"/>
    </row>
    <row r="67" spans="1:32" s="2" customFormat="1" ht="24.75" customHeight="1" x14ac:dyDescent="0.2">
      <c r="A67" s="22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100"/>
      <c r="N67" s="100"/>
      <c r="O67" s="100"/>
      <c r="P67" s="101"/>
      <c r="Q67" s="101"/>
      <c r="R67" s="101"/>
      <c r="S67" s="100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</row>
    <row r="68" spans="1:32" s="2" customFormat="1" ht="20.25" customHeight="1" thickBot="1" x14ac:dyDescent="0.25">
      <c r="A68" s="22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100"/>
      <c r="N68" s="100"/>
      <c r="O68" s="100"/>
      <c r="P68" s="101"/>
      <c r="Q68" s="101"/>
      <c r="R68" s="101"/>
      <c r="S68" s="100"/>
      <c r="T68" s="354"/>
      <c r="U68" s="354"/>
      <c r="V68" s="354"/>
      <c r="W68" s="354"/>
      <c r="X68" s="354"/>
      <c r="Y68" s="354"/>
      <c r="Z68" s="354"/>
      <c r="AA68" s="354"/>
      <c r="AB68" s="354"/>
      <c r="AC68" s="354"/>
      <c r="AD68" s="354"/>
      <c r="AE68" s="354"/>
      <c r="AF68" s="354"/>
    </row>
    <row r="69" spans="1:32" s="11" customFormat="1" ht="27" customHeight="1" thickBot="1" x14ac:dyDescent="0.25">
      <c r="A69" s="275"/>
      <c r="B69" s="494" t="s">
        <v>41</v>
      </c>
      <c r="C69" s="495"/>
      <c r="D69" s="495"/>
      <c r="E69" s="495"/>
      <c r="F69" s="495"/>
      <c r="G69" s="495"/>
      <c r="H69" s="495"/>
      <c r="I69" s="495"/>
      <c r="J69" s="495"/>
      <c r="K69" s="495"/>
      <c r="L69" s="496"/>
      <c r="M69" s="80"/>
      <c r="N69" s="80"/>
      <c r="O69" s="80"/>
      <c r="P69" s="79"/>
      <c r="Q69" s="79"/>
      <c r="R69" s="79"/>
      <c r="S69" s="80"/>
      <c r="T69" s="354"/>
      <c r="U69" s="354"/>
      <c r="V69" s="354"/>
      <c r="W69" s="354"/>
      <c r="X69" s="354"/>
      <c r="Y69" s="354"/>
      <c r="Z69" s="354"/>
      <c r="AA69" s="354"/>
      <c r="AB69" s="354"/>
      <c r="AC69" s="354"/>
      <c r="AD69" s="354"/>
      <c r="AE69" s="354"/>
      <c r="AF69" s="354"/>
    </row>
    <row r="70" spans="1:32" s="61" customFormat="1" ht="18.75" customHeight="1" x14ac:dyDescent="0.2">
      <c r="A70" s="278"/>
      <c r="B70" s="379" t="s">
        <v>0</v>
      </c>
      <c r="C70" s="380"/>
      <c r="D70" s="420" t="s">
        <v>147</v>
      </c>
      <c r="E70" s="426" t="s">
        <v>109</v>
      </c>
      <c r="F70" s="429" t="s">
        <v>129</v>
      </c>
      <c r="G70" s="420" t="s">
        <v>151</v>
      </c>
      <c r="H70" s="420"/>
      <c r="I70" s="420"/>
      <c r="J70" s="420"/>
      <c r="K70" s="420"/>
      <c r="L70" s="488" t="s">
        <v>1</v>
      </c>
      <c r="P70" s="81"/>
      <c r="Q70" s="81"/>
      <c r="R70" s="81"/>
      <c r="T70" s="354"/>
      <c r="U70" s="354"/>
      <c r="V70" s="354"/>
      <c r="W70" s="354"/>
      <c r="X70" s="354"/>
      <c r="Y70" s="354"/>
      <c r="Z70" s="354"/>
      <c r="AA70" s="354"/>
      <c r="AB70" s="354"/>
      <c r="AC70" s="354"/>
      <c r="AD70" s="354"/>
      <c r="AE70" s="354"/>
      <c r="AF70" s="354"/>
    </row>
    <row r="71" spans="1:32" s="61" customFormat="1" ht="18.75" customHeight="1" x14ac:dyDescent="0.2">
      <c r="A71" s="278"/>
      <c r="B71" s="381"/>
      <c r="C71" s="382"/>
      <c r="D71" s="508"/>
      <c r="E71" s="427"/>
      <c r="F71" s="430"/>
      <c r="G71" s="419" t="s">
        <v>2</v>
      </c>
      <c r="H71" s="421" t="s">
        <v>115</v>
      </c>
      <c r="I71" s="467" t="s">
        <v>3</v>
      </c>
      <c r="J71" s="480" t="s">
        <v>119</v>
      </c>
      <c r="K71" s="40" t="s">
        <v>4</v>
      </c>
      <c r="L71" s="418"/>
      <c r="P71" s="81"/>
      <c r="Q71" s="81"/>
      <c r="R71" s="81"/>
      <c r="T71" s="354"/>
      <c r="U71" s="354"/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  <c r="AF71" s="354"/>
    </row>
    <row r="72" spans="1:32" s="61" customFormat="1" ht="26.45" customHeight="1" x14ac:dyDescent="0.2">
      <c r="A72" s="278"/>
      <c r="B72" s="381"/>
      <c r="C72" s="382"/>
      <c r="D72" s="508"/>
      <c r="E72" s="428"/>
      <c r="F72" s="431"/>
      <c r="G72" s="420"/>
      <c r="H72" s="422"/>
      <c r="I72" s="468"/>
      <c r="J72" s="481"/>
      <c r="K72" s="40" t="s">
        <v>5</v>
      </c>
      <c r="L72" s="4" t="s">
        <v>6</v>
      </c>
      <c r="P72" s="81"/>
      <c r="Q72" s="81"/>
      <c r="R72" s="81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4"/>
      <c r="AE72" s="354"/>
      <c r="AF72" s="354"/>
    </row>
    <row r="73" spans="1:32" s="47" customFormat="1" ht="20.100000000000001" customHeight="1" x14ac:dyDescent="0.2">
      <c r="A73" s="279"/>
      <c r="B73" s="538" t="s">
        <v>7</v>
      </c>
      <c r="C73" s="412" t="s">
        <v>114</v>
      </c>
      <c r="D73" s="478">
        <v>500000</v>
      </c>
      <c r="E73" s="401">
        <v>0</v>
      </c>
      <c r="F73" s="459">
        <v>0</v>
      </c>
      <c r="G73" s="387"/>
      <c r="H73" s="161"/>
      <c r="I73" s="405">
        <f>D73*0.8</f>
        <v>400000</v>
      </c>
      <c r="J73" s="133"/>
      <c r="K73" s="38"/>
      <c r="L73" s="439" t="s">
        <v>142</v>
      </c>
      <c r="M73" s="87"/>
      <c r="N73" s="87"/>
      <c r="O73" s="87"/>
      <c r="P73" s="85"/>
      <c r="Q73" s="82" t="s">
        <v>96</v>
      </c>
      <c r="R73" s="86"/>
      <c r="S73" s="78"/>
      <c r="T73" s="354"/>
      <c r="U73" s="354"/>
      <c r="V73" s="354"/>
      <c r="W73" s="354"/>
      <c r="X73" s="354"/>
      <c r="Y73" s="354"/>
      <c r="Z73" s="354"/>
      <c r="AA73" s="354"/>
      <c r="AB73" s="354"/>
      <c r="AC73" s="354"/>
      <c r="AD73" s="354"/>
      <c r="AE73" s="354"/>
      <c r="AF73" s="354"/>
    </row>
    <row r="74" spans="1:32" s="11" customFormat="1" ht="29.25" customHeight="1" x14ac:dyDescent="0.2">
      <c r="A74" s="275"/>
      <c r="B74" s="539"/>
      <c r="C74" s="413"/>
      <c r="D74" s="606"/>
      <c r="E74" s="402"/>
      <c r="F74" s="460"/>
      <c r="G74" s="388"/>
      <c r="H74" s="162"/>
      <c r="I74" s="406"/>
      <c r="J74" s="134"/>
      <c r="K74" s="41">
        <f>D73*0.2</f>
        <v>100000</v>
      </c>
      <c r="L74" s="440"/>
      <c r="M74" s="88"/>
      <c r="N74" s="88" t="s">
        <v>99</v>
      </c>
      <c r="O74" s="88"/>
      <c r="P74" s="83">
        <v>8300</v>
      </c>
      <c r="Q74" s="83">
        <v>325</v>
      </c>
      <c r="R74" s="84">
        <f>P74*Q74</f>
        <v>2697500</v>
      </c>
      <c r="S74" s="80"/>
      <c r="T74" s="354"/>
      <c r="U74" s="354"/>
      <c r="V74" s="354"/>
      <c r="W74" s="354"/>
      <c r="X74" s="354"/>
      <c r="Y74" s="354"/>
      <c r="Z74" s="354"/>
      <c r="AA74" s="354"/>
      <c r="AB74" s="354"/>
      <c r="AC74" s="354"/>
      <c r="AD74" s="354"/>
      <c r="AE74" s="354"/>
      <c r="AF74" s="354"/>
    </row>
    <row r="75" spans="1:32" ht="20.100000000000001" customHeight="1" x14ac:dyDescent="0.2">
      <c r="B75" s="399" t="s">
        <v>9</v>
      </c>
      <c r="C75" s="408" t="s">
        <v>176</v>
      </c>
      <c r="D75" s="410">
        <v>2000000</v>
      </c>
      <c r="E75" s="401">
        <v>0</v>
      </c>
      <c r="F75" s="459">
        <v>0</v>
      </c>
      <c r="G75" s="403"/>
      <c r="H75" s="157"/>
      <c r="I75" s="405">
        <f>D75*0.8</f>
        <v>1600000</v>
      </c>
      <c r="J75" s="133"/>
      <c r="K75" s="42"/>
      <c r="L75" s="389" t="s">
        <v>12</v>
      </c>
      <c r="M75" s="102"/>
      <c r="N75" s="102"/>
      <c r="O75" s="102"/>
      <c r="P75" s="103"/>
      <c r="Q75" s="82" t="s">
        <v>96</v>
      </c>
      <c r="R75" s="104"/>
      <c r="S75" s="80"/>
    </row>
    <row r="76" spans="1:32" s="2" customFormat="1" ht="20.100000000000001" customHeight="1" x14ac:dyDescent="0.2">
      <c r="A76" s="229"/>
      <c r="B76" s="400"/>
      <c r="C76" s="409"/>
      <c r="D76" s="411"/>
      <c r="E76" s="402"/>
      <c r="F76" s="460"/>
      <c r="G76" s="404"/>
      <c r="H76" s="158"/>
      <c r="I76" s="406"/>
      <c r="J76" s="139"/>
      <c r="K76" s="43">
        <v>70000</v>
      </c>
      <c r="L76" s="407"/>
      <c r="M76" s="105"/>
      <c r="N76" s="105" t="s">
        <v>99</v>
      </c>
      <c r="O76" s="105"/>
      <c r="P76" s="83">
        <v>2200</v>
      </c>
      <c r="Q76" s="83">
        <v>280</v>
      </c>
      <c r="R76" s="84">
        <v>620000</v>
      </c>
      <c r="S76" s="100"/>
      <c r="T76" s="354"/>
      <c r="U76" s="354"/>
      <c r="V76" s="354"/>
      <c r="W76" s="354"/>
      <c r="X76" s="354"/>
      <c r="Y76" s="354"/>
      <c r="Z76" s="354"/>
      <c r="AA76" s="354"/>
      <c r="AB76" s="354"/>
      <c r="AC76" s="354"/>
      <c r="AD76" s="354"/>
      <c r="AE76" s="354"/>
      <c r="AF76" s="354"/>
    </row>
    <row r="77" spans="1:32" ht="20.100000000000001" customHeight="1" x14ac:dyDescent="0.2">
      <c r="B77" s="538" t="s">
        <v>10</v>
      </c>
      <c r="C77" s="408" t="s">
        <v>112</v>
      </c>
      <c r="D77" s="478">
        <v>2740000</v>
      </c>
      <c r="E77" s="401">
        <v>0</v>
      </c>
      <c r="F77" s="459">
        <v>0</v>
      </c>
      <c r="G77" s="416"/>
      <c r="H77" s="154"/>
      <c r="I77" s="405">
        <f>D77*0.8</f>
        <v>2192000</v>
      </c>
      <c r="J77" s="133"/>
      <c r="K77" s="50"/>
      <c r="L77" s="439" t="s">
        <v>144</v>
      </c>
      <c r="M77" s="80"/>
      <c r="N77" s="80"/>
      <c r="O77" s="80"/>
      <c r="P77" s="79"/>
      <c r="Q77" s="79"/>
      <c r="R77" s="79"/>
    </row>
    <row r="78" spans="1:32" s="23" customFormat="1" ht="27.75" customHeight="1" x14ac:dyDescent="0.25">
      <c r="A78" s="276"/>
      <c r="B78" s="539"/>
      <c r="C78" s="409"/>
      <c r="D78" s="606"/>
      <c r="E78" s="402"/>
      <c r="F78" s="460"/>
      <c r="G78" s="417"/>
      <c r="H78" s="160"/>
      <c r="I78" s="485"/>
      <c r="J78" s="134"/>
      <c r="K78" s="41">
        <f>D77*0.2</f>
        <v>548000</v>
      </c>
      <c r="L78" s="440"/>
      <c r="M78" s="96"/>
      <c r="N78" s="96"/>
      <c r="O78" s="96"/>
      <c r="P78" s="107"/>
      <c r="Q78" s="107"/>
      <c r="R78" s="107"/>
      <c r="S78" s="96"/>
      <c r="T78" s="354"/>
      <c r="U78" s="354"/>
      <c r="V78" s="354"/>
      <c r="W78" s="354"/>
      <c r="X78" s="354"/>
      <c r="Y78" s="354"/>
      <c r="Z78" s="354"/>
      <c r="AA78" s="354"/>
      <c r="AB78" s="354"/>
      <c r="AC78" s="354"/>
      <c r="AD78" s="354"/>
      <c r="AE78" s="354"/>
      <c r="AF78" s="354"/>
    </row>
    <row r="79" spans="1:32" s="23" customFormat="1" ht="20.100000000000001" customHeight="1" x14ac:dyDescent="0.25">
      <c r="A79" s="276"/>
      <c r="B79" s="399" t="s">
        <v>13</v>
      </c>
      <c r="C79" s="408" t="s">
        <v>169</v>
      </c>
      <c r="D79" s="478">
        <v>1960000</v>
      </c>
      <c r="E79" s="401">
        <v>0</v>
      </c>
      <c r="F79" s="459">
        <v>0</v>
      </c>
      <c r="G79" s="416"/>
      <c r="H79" s="154"/>
      <c r="I79" s="405">
        <f>D79*0.8</f>
        <v>1568000</v>
      </c>
      <c r="J79" s="133"/>
      <c r="K79" s="50"/>
      <c r="L79" s="389" t="s">
        <v>12</v>
      </c>
      <c r="M79" s="111"/>
      <c r="N79" s="111"/>
      <c r="O79" s="111"/>
      <c r="P79" s="112"/>
      <c r="Q79" s="112"/>
      <c r="R79" s="113"/>
      <c r="S79" s="366"/>
      <c r="T79" s="354"/>
      <c r="U79" s="354"/>
      <c r="V79" s="354"/>
      <c r="W79" s="354"/>
      <c r="X79" s="354"/>
      <c r="Y79" s="354"/>
      <c r="Z79" s="354"/>
      <c r="AA79" s="354"/>
      <c r="AB79" s="354"/>
      <c r="AC79" s="354"/>
      <c r="AD79" s="354"/>
      <c r="AE79" s="354"/>
      <c r="AF79" s="354"/>
    </row>
    <row r="80" spans="1:32" s="23" customFormat="1" ht="26.45" customHeight="1" x14ac:dyDescent="0.25">
      <c r="A80" s="276"/>
      <c r="B80" s="400"/>
      <c r="C80" s="409"/>
      <c r="D80" s="479"/>
      <c r="E80" s="402"/>
      <c r="F80" s="460"/>
      <c r="G80" s="469"/>
      <c r="H80" s="160"/>
      <c r="I80" s="485"/>
      <c r="J80" s="134"/>
      <c r="K80" s="41">
        <f>D79-I79</f>
        <v>392000</v>
      </c>
      <c r="L80" s="407"/>
      <c r="M80" s="108"/>
      <c r="N80" s="106" t="s">
        <v>100</v>
      </c>
      <c r="O80" s="108"/>
      <c r="P80" s="109"/>
      <c r="Q80" s="109"/>
      <c r="R80" s="110"/>
      <c r="S80" s="367"/>
      <c r="T80" s="354"/>
      <c r="U80" s="354"/>
      <c r="V80" s="354"/>
      <c r="W80" s="354"/>
      <c r="X80" s="354"/>
      <c r="Y80" s="354"/>
      <c r="Z80" s="354"/>
      <c r="AA80" s="354"/>
      <c r="AB80" s="354"/>
      <c r="AC80" s="354"/>
      <c r="AD80" s="354"/>
      <c r="AE80" s="354"/>
      <c r="AF80" s="354"/>
    </row>
    <row r="81" spans="1:33" ht="20.100000000000001" customHeight="1" x14ac:dyDescent="0.2">
      <c r="B81" s="538" t="s">
        <v>15</v>
      </c>
      <c r="C81" s="412" t="s">
        <v>86</v>
      </c>
      <c r="D81" s="414">
        <v>2200000</v>
      </c>
      <c r="E81" s="401">
        <v>0</v>
      </c>
      <c r="F81" s="459">
        <v>0</v>
      </c>
      <c r="G81" s="416"/>
      <c r="H81" s="154"/>
      <c r="I81" s="405">
        <f>D81*0.8</f>
        <v>1760000</v>
      </c>
      <c r="J81" s="133"/>
      <c r="K81" s="50"/>
      <c r="L81" s="389" t="s">
        <v>12</v>
      </c>
      <c r="M81" s="102"/>
      <c r="N81" s="102"/>
      <c r="O81" s="102"/>
      <c r="P81" s="114"/>
      <c r="Q81" s="114"/>
      <c r="R81" s="115"/>
      <c r="S81" s="80"/>
    </row>
    <row r="82" spans="1:33" s="23" customFormat="1" ht="20.100000000000001" customHeight="1" x14ac:dyDescent="0.25">
      <c r="A82" s="276"/>
      <c r="B82" s="539"/>
      <c r="C82" s="413"/>
      <c r="D82" s="415"/>
      <c r="E82" s="402"/>
      <c r="F82" s="460"/>
      <c r="G82" s="417"/>
      <c r="H82" s="160"/>
      <c r="I82" s="485"/>
      <c r="J82" s="134"/>
      <c r="K82" s="41">
        <f>D81*0.2</f>
        <v>440000</v>
      </c>
      <c r="L82" s="407"/>
      <c r="M82" s="116"/>
      <c r="N82" s="88" t="s">
        <v>99</v>
      </c>
      <c r="O82" s="116"/>
      <c r="P82" s="117"/>
      <c r="Q82" s="117"/>
      <c r="R82" s="118"/>
      <c r="S82" s="96"/>
      <c r="T82" s="354"/>
      <c r="U82" s="354"/>
      <c r="V82" s="354"/>
      <c r="W82" s="354"/>
      <c r="X82" s="354"/>
      <c r="Y82" s="354"/>
      <c r="Z82" s="354"/>
      <c r="AA82" s="354"/>
      <c r="AB82" s="354"/>
      <c r="AC82" s="354"/>
      <c r="AD82" s="354"/>
      <c r="AE82" s="354"/>
      <c r="AF82" s="354"/>
    </row>
    <row r="83" spans="1:33" s="23" customFormat="1" ht="20.100000000000001" customHeight="1" x14ac:dyDescent="0.25">
      <c r="A83" s="276"/>
      <c r="B83" s="399" t="s">
        <v>16</v>
      </c>
      <c r="C83" s="408" t="s">
        <v>170</v>
      </c>
      <c r="D83" s="414">
        <v>95000</v>
      </c>
      <c r="E83" s="401"/>
      <c r="F83" s="459"/>
      <c r="G83" s="403"/>
      <c r="H83" s="205"/>
      <c r="I83" s="405"/>
      <c r="J83" s="207"/>
      <c r="K83" s="42"/>
      <c r="L83" s="389" t="s">
        <v>36</v>
      </c>
      <c r="M83" s="96"/>
      <c r="N83" s="96"/>
      <c r="O83" s="96"/>
      <c r="P83" s="107"/>
      <c r="Q83" s="107"/>
      <c r="R83" s="107"/>
      <c r="S83" s="96"/>
      <c r="T83" s="354"/>
      <c r="U83" s="354"/>
      <c r="V83" s="354"/>
      <c r="W83" s="354"/>
      <c r="X83" s="354"/>
      <c r="Y83" s="354"/>
      <c r="Z83" s="354"/>
      <c r="AA83" s="354"/>
      <c r="AB83" s="354"/>
      <c r="AC83" s="354"/>
      <c r="AD83" s="354"/>
      <c r="AE83" s="354"/>
      <c r="AF83" s="354"/>
    </row>
    <row r="84" spans="1:33" s="23" customFormat="1" ht="20.100000000000001" customHeight="1" x14ac:dyDescent="0.25">
      <c r="A84" s="276"/>
      <c r="B84" s="400"/>
      <c r="C84" s="409"/>
      <c r="D84" s="458"/>
      <c r="E84" s="402"/>
      <c r="F84" s="460"/>
      <c r="G84" s="404"/>
      <c r="H84" s="206"/>
      <c r="I84" s="406"/>
      <c r="J84" s="204"/>
      <c r="K84" s="43">
        <f>D83</f>
        <v>95000</v>
      </c>
      <c r="L84" s="390"/>
      <c r="M84" s="96"/>
      <c r="N84" s="96"/>
      <c r="O84" s="96"/>
      <c r="P84" s="107"/>
      <c r="Q84" s="107"/>
      <c r="R84" s="107"/>
      <c r="S84" s="96"/>
      <c r="T84" s="354"/>
      <c r="U84" s="354"/>
      <c r="V84" s="354"/>
      <c r="W84" s="354"/>
      <c r="X84" s="354"/>
      <c r="Y84" s="354"/>
      <c r="Z84" s="354"/>
      <c r="AA84" s="354"/>
      <c r="AB84" s="354"/>
      <c r="AC84" s="354"/>
      <c r="AD84" s="354"/>
      <c r="AE84" s="354"/>
      <c r="AF84" s="354"/>
    </row>
    <row r="85" spans="1:33" s="189" customFormat="1" ht="20.100000000000001" customHeight="1" x14ac:dyDescent="0.2">
      <c r="A85" s="229"/>
      <c r="B85" s="399" t="s">
        <v>55</v>
      </c>
      <c r="C85" s="408" t="s">
        <v>171</v>
      </c>
      <c r="D85" s="410">
        <v>260000</v>
      </c>
      <c r="E85" s="401"/>
      <c r="F85" s="459"/>
      <c r="G85" s="403"/>
      <c r="H85" s="205"/>
      <c r="I85" s="405"/>
      <c r="J85" s="207"/>
      <c r="K85" s="42"/>
      <c r="L85" s="389" t="s">
        <v>36</v>
      </c>
      <c r="M85" s="102"/>
      <c r="N85" s="102"/>
      <c r="O85" s="102"/>
      <c r="P85" s="103"/>
      <c r="Q85" s="82" t="s">
        <v>96</v>
      </c>
      <c r="R85" s="104"/>
      <c r="S85" s="187"/>
      <c r="T85" s="354"/>
      <c r="U85" s="354"/>
      <c r="V85" s="354"/>
      <c r="W85" s="354"/>
      <c r="X85" s="354"/>
      <c r="Y85" s="354"/>
      <c r="Z85" s="354"/>
      <c r="AA85" s="354"/>
      <c r="AB85" s="354"/>
      <c r="AC85" s="354"/>
      <c r="AD85" s="354"/>
      <c r="AE85" s="354"/>
      <c r="AF85" s="354"/>
    </row>
    <row r="86" spans="1:33" s="2" customFormat="1" ht="20.100000000000001" customHeight="1" x14ac:dyDescent="0.2">
      <c r="A86" s="229"/>
      <c r="B86" s="400"/>
      <c r="C86" s="409"/>
      <c r="D86" s="411"/>
      <c r="E86" s="402"/>
      <c r="F86" s="460"/>
      <c r="G86" s="404"/>
      <c r="H86" s="206"/>
      <c r="I86" s="406"/>
      <c r="J86" s="204"/>
      <c r="K86" s="43">
        <f>D85</f>
        <v>260000</v>
      </c>
      <c r="L86" s="390"/>
      <c r="M86" s="105"/>
      <c r="N86" s="105" t="s">
        <v>99</v>
      </c>
      <c r="O86" s="105"/>
      <c r="P86" s="83">
        <v>2200</v>
      </c>
      <c r="Q86" s="83">
        <v>280</v>
      </c>
      <c r="R86" s="84">
        <v>620000</v>
      </c>
      <c r="S86" s="100"/>
      <c r="T86" s="354"/>
      <c r="U86" s="354"/>
      <c r="V86" s="354"/>
      <c r="W86" s="354"/>
      <c r="X86" s="354"/>
      <c r="Y86" s="354"/>
      <c r="Z86" s="354"/>
      <c r="AA86" s="354"/>
      <c r="AB86" s="354"/>
      <c r="AC86" s="354"/>
      <c r="AD86" s="354"/>
      <c r="AE86" s="354"/>
      <c r="AF86" s="354"/>
    </row>
    <row r="87" spans="1:33" s="2" customFormat="1" ht="20.100000000000001" customHeight="1" x14ac:dyDescent="0.2">
      <c r="A87" s="229"/>
      <c r="B87" s="399" t="s">
        <v>56</v>
      </c>
      <c r="C87" s="408" t="s">
        <v>172</v>
      </c>
      <c r="D87" s="410">
        <v>870000</v>
      </c>
      <c r="E87" s="401"/>
      <c r="F87" s="459"/>
      <c r="G87" s="403"/>
      <c r="H87" s="210"/>
      <c r="I87" s="405"/>
      <c r="J87" s="208"/>
      <c r="K87" s="42"/>
      <c r="L87" s="389" t="s">
        <v>12</v>
      </c>
      <c r="M87" s="212"/>
      <c r="N87" s="212"/>
      <c r="O87" s="212"/>
      <c r="P87" s="213"/>
      <c r="Q87" s="213"/>
      <c r="R87" s="213"/>
      <c r="S87" s="100"/>
      <c r="T87" s="354"/>
      <c r="U87" s="354"/>
      <c r="V87" s="354"/>
      <c r="W87" s="354"/>
      <c r="X87" s="354"/>
      <c r="Y87" s="354"/>
      <c r="Z87" s="354"/>
      <c r="AA87" s="354"/>
      <c r="AB87" s="354"/>
      <c r="AC87" s="354"/>
      <c r="AD87" s="354"/>
      <c r="AE87" s="354"/>
      <c r="AF87" s="354"/>
    </row>
    <row r="88" spans="1:33" s="2" customFormat="1" ht="20.100000000000001" customHeight="1" x14ac:dyDescent="0.2">
      <c r="A88" s="229"/>
      <c r="B88" s="400"/>
      <c r="C88" s="409"/>
      <c r="D88" s="411"/>
      <c r="E88" s="402"/>
      <c r="F88" s="460"/>
      <c r="G88" s="404"/>
      <c r="H88" s="211"/>
      <c r="I88" s="406"/>
      <c r="J88" s="209"/>
      <c r="K88" s="43">
        <f>D87</f>
        <v>870000</v>
      </c>
      <c r="L88" s="407"/>
      <c r="M88" s="212"/>
      <c r="N88" s="212"/>
      <c r="O88" s="212"/>
      <c r="P88" s="213"/>
      <c r="Q88" s="213"/>
      <c r="R88" s="213"/>
      <c r="S88" s="100"/>
      <c r="T88" s="354"/>
      <c r="U88" s="354"/>
      <c r="V88" s="354"/>
      <c r="W88" s="354"/>
      <c r="X88" s="354"/>
      <c r="Y88" s="354"/>
      <c r="Z88" s="354"/>
      <c r="AA88" s="354"/>
      <c r="AB88" s="354"/>
      <c r="AC88" s="354"/>
      <c r="AD88" s="354"/>
      <c r="AE88" s="354"/>
      <c r="AF88" s="354"/>
    </row>
    <row r="89" spans="1:33" s="2" customFormat="1" ht="20.100000000000001" customHeight="1" x14ac:dyDescent="0.2">
      <c r="A89" s="229"/>
      <c r="B89" s="399" t="s">
        <v>57</v>
      </c>
      <c r="C89" s="408" t="s">
        <v>173</v>
      </c>
      <c r="D89" s="410">
        <v>190000</v>
      </c>
      <c r="E89" s="401"/>
      <c r="F89" s="459"/>
      <c r="G89" s="403"/>
      <c r="H89" s="210"/>
      <c r="I89" s="405"/>
      <c r="J89" s="208"/>
      <c r="K89" s="42"/>
      <c r="L89" s="389" t="s">
        <v>36</v>
      </c>
      <c r="M89" s="212"/>
      <c r="N89" s="212"/>
      <c r="O89" s="212"/>
      <c r="P89" s="213"/>
      <c r="Q89" s="213"/>
      <c r="R89" s="213"/>
      <c r="S89" s="100"/>
      <c r="T89" s="354"/>
      <c r="U89" s="354"/>
      <c r="V89" s="354"/>
      <c r="W89" s="354"/>
      <c r="X89" s="354"/>
      <c r="Y89" s="354"/>
      <c r="Z89" s="354"/>
      <c r="AA89" s="354"/>
      <c r="AB89" s="354"/>
      <c r="AC89" s="354"/>
      <c r="AD89" s="354"/>
      <c r="AE89" s="354"/>
      <c r="AF89" s="354"/>
    </row>
    <row r="90" spans="1:33" s="2" customFormat="1" ht="20.100000000000001" customHeight="1" x14ac:dyDescent="0.2">
      <c r="A90" s="229"/>
      <c r="B90" s="400"/>
      <c r="C90" s="409"/>
      <c r="D90" s="411"/>
      <c r="E90" s="402"/>
      <c r="F90" s="460"/>
      <c r="G90" s="404"/>
      <c r="H90" s="211"/>
      <c r="I90" s="406"/>
      <c r="J90" s="209"/>
      <c r="K90" s="43">
        <f>D89</f>
        <v>190000</v>
      </c>
      <c r="L90" s="390"/>
      <c r="M90" s="212"/>
      <c r="N90" s="212"/>
      <c r="O90" s="212"/>
      <c r="P90" s="213"/>
      <c r="Q90" s="213"/>
      <c r="R90" s="213"/>
      <c r="S90" s="100"/>
      <c r="T90" s="354"/>
      <c r="U90" s="354"/>
      <c r="V90" s="354"/>
      <c r="W90" s="354"/>
      <c r="X90" s="354"/>
      <c r="Y90" s="354"/>
      <c r="Z90" s="354"/>
      <c r="AA90" s="354"/>
      <c r="AB90" s="354"/>
      <c r="AC90" s="354"/>
      <c r="AD90" s="354"/>
      <c r="AE90" s="354"/>
      <c r="AF90" s="354"/>
    </row>
    <row r="91" spans="1:33" s="23" customFormat="1" ht="20.100000000000001" customHeight="1" x14ac:dyDescent="0.25">
      <c r="A91" s="276"/>
      <c r="B91" s="399" t="s">
        <v>58</v>
      </c>
      <c r="C91" s="408" t="s">
        <v>174</v>
      </c>
      <c r="D91" s="410">
        <v>370000</v>
      </c>
      <c r="E91" s="401"/>
      <c r="F91" s="459"/>
      <c r="G91" s="403"/>
      <c r="H91" s="186"/>
      <c r="I91" s="405"/>
      <c r="J91" s="196"/>
      <c r="K91" s="42"/>
      <c r="L91" s="389" t="s">
        <v>36</v>
      </c>
      <c r="M91" s="96"/>
      <c r="N91" s="96"/>
      <c r="O91" s="96"/>
      <c r="P91" s="107" t="s">
        <v>14</v>
      </c>
      <c r="Q91" s="107"/>
      <c r="R91" s="107"/>
      <c r="S91" s="96"/>
      <c r="T91" s="354"/>
      <c r="U91" s="354"/>
      <c r="V91" s="354"/>
      <c r="W91" s="354"/>
      <c r="X91" s="354"/>
      <c r="Y91" s="354"/>
      <c r="Z91" s="354"/>
      <c r="AA91" s="354"/>
      <c r="AB91" s="354"/>
      <c r="AC91" s="354"/>
      <c r="AD91" s="354"/>
      <c r="AE91" s="354"/>
      <c r="AF91" s="354"/>
    </row>
    <row r="92" spans="1:33" s="23" customFormat="1" ht="20.100000000000001" customHeight="1" x14ac:dyDescent="0.25">
      <c r="A92" s="276"/>
      <c r="B92" s="400"/>
      <c r="C92" s="409"/>
      <c r="D92" s="411"/>
      <c r="E92" s="402"/>
      <c r="F92" s="460"/>
      <c r="G92" s="404"/>
      <c r="H92" s="185"/>
      <c r="I92" s="406"/>
      <c r="J92" s="197"/>
      <c r="K92" s="43">
        <f>D91</f>
        <v>370000</v>
      </c>
      <c r="L92" s="390"/>
      <c r="M92" s="96"/>
      <c r="N92" s="96"/>
      <c r="O92" s="96"/>
      <c r="P92" s="107"/>
      <c r="Q92" s="107"/>
      <c r="R92" s="107"/>
      <c r="S92" s="96"/>
      <c r="T92" s="354"/>
      <c r="U92" s="354"/>
      <c r="V92" s="354"/>
      <c r="W92" s="354"/>
      <c r="X92" s="354"/>
      <c r="Y92" s="354"/>
      <c r="Z92" s="354"/>
      <c r="AA92" s="354"/>
      <c r="AB92" s="354"/>
      <c r="AC92" s="354"/>
      <c r="AD92" s="354"/>
      <c r="AE92" s="354"/>
      <c r="AF92" s="354"/>
    </row>
    <row r="93" spans="1:33" s="23" customFormat="1" ht="20.100000000000001" customHeight="1" x14ac:dyDescent="0.25">
      <c r="A93" s="276"/>
      <c r="B93" s="399" t="s">
        <v>67</v>
      </c>
      <c r="C93" s="408" t="s">
        <v>175</v>
      </c>
      <c r="D93" s="410">
        <v>495000</v>
      </c>
      <c r="E93" s="401"/>
      <c r="F93" s="459"/>
      <c r="G93" s="403"/>
      <c r="H93" s="322"/>
      <c r="I93" s="405"/>
      <c r="J93" s="321"/>
      <c r="K93" s="42"/>
      <c r="L93" s="389" t="s">
        <v>36</v>
      </c>
      <c r="M93" s="96"/>
      <c r="N93" s="96"/>
      <c r="O93" s="96"/>
      <c r="P93" s="107" t="s">
        <v>14</v>
      </c>
      <c r="Q93" s="107"/>
      <c r="R93" s="107"/>
      <c r="S93" s="96"/>
      <c r="T93" s="354"/>
      <c r="U93" s="354"/>
      <c r="V93" s="354"/>
      <c r="W93" s="354"/>
      <c r="X93" s="354"/>
      <c r="Y93" s="354"/>
      <c r="Z93" s="354"/>
      <c r="AA93" s="354"/>
      <c r="AB93" s="354"/>
      <c r="AC93" s="354"/>
      <c r="AD93" s="354"/>
      <c r="AE93" s="354"/>
      <c r="AF93" s="354"/>
    </row>
    <row r="94" spans="1:33" s="23" customFormat="1" ht="20.100000000000001" customHeight="1" x14ac:dyDescent="0.25">
      <c r="A94" s="276"/>
      <c r="B94" s="400"/>
      <c r="C94" s="409"/>
      <c r="D94" s="411"/>
      <c r="E94" s="402"/>
      <c r="F94" s="460"/>
      <c r="G94" s="404"/>
      <c r="H94" s="323"/>
      <c r="I94" s="406"/>
      <c r="J94" s="324"/>
      <c r="K94" s="43">
        <f>D93</f>
        <v>495000</v>
      </c>
      <c r="L94" s="390"/>
      <c r="M94" s="96"/>
      <c r="N94" s="96"/>
      <c r="O94" s="96"/>
      <c r="P94" s="107"/>
      <c r="Q94" s="107"/>
      <c r="R94" s="107"/>
      <c r="S94" s="96"/>
      <c r="T94" s="354"/>
      <c r="U94" s="354"/>
      <c r="V94" s="354"/>
      <c r="W94" s="354"/>
      <c r="X94" s="354"/>
      <c r="Y94" s="354"/>
      <c r="Z94" s="354"/>
      <c r="AA94" s="354"/>
      <c r="AB94" s="354"/>
      <c r="AC94" s="354"/>
      <c r="AD94" s="354"/>
      <c r="AE94" s="354"/>
      <c r="AF94" s="354"/>
      <c r="AG94" s="358"/>
    </row>
    <row r="95" spans="1:33" s="2" customFormat="1" ht="20.100000000000001" customHeight="1" x14ac:dyDescent="0.2">
      <c r="A95" s="229"/>
      <c r="B95" s="399" t="s">
        <v>122</v>
      </c>
      <c r="C95" s="408" t="s">
        <v>123</v>
      </c>
      <c r="D95" s="602">
        <v>5730000</v>
      </c>
      <c r="E95" s="401"/>
      <c r="F95" s="459">
        <v>0</v>
      </c>
      <c r="G95" s="403"/>
      <c r="H95" s="219"/>
      <c r="I95" s="405"/>
      <c r="J95" s="405">
        <f>D95</f>
        <v>5730000</v>
      </c>
      <c r="K95" s="42"/>
      <c r="L95" s="389" t="s">
        <v>12</v>
      </c>
      <c r="M95" s="212"/>
      <c r="N95" s="212"/>
      <c r="O95" s="212"/>
      <c r="P95" s="213"/>
      <c r="Q95" s="213"/>
      <c r="R95" s="213"/>
      <c r="S95" s="100"/>
      <c r="T95" s="354"/>
      <c r="U95" s="354"/>
      <c r="V95" s="354"/>
      <c r="W95" s="354"/>
      <c r="X95" s="354"/>
      <c r="Y95" s="354"/>
      <c r="Z95" s="354"/>
      <c r="AA95" s="354"/>
      <c r="AB95" s="354"/>
      <c r="AC95" s="354"/>
      <c r="AD95" s="354"/>
      <c r="AE95" s="354"/>
      <c r="AF95" s="354"/>
      <c r="AG95" s="360"/>
    </row>
    <row r="96" spans="1:33" s="2" customFormat="1" ht="20.100000000000001" customHeight="1" x14ac:dyDescent="0.2">
      <c r="A96" s="229"/>
      <c r="B96" s="400"/>
      <c r="C96" s="409"/>
      <c r="D96" s="451"/>
      <c r="E96" s="437"/>
      <c r="F96" s="460"/>
      <c r="G96" s="404"/>
      <c r="H96" s="220"/>
      <c r="I96" s="406"/>
      <c r="J96" s="406"/>
      <c r="K96" s="43"/>
      <c r="L96" s="407"/>
      <c r="M96" s="212"/>
      <c r="N96" s="212"/>
      <c r="O96" s="212"/>
      <c r="P96" s="213"/>
      <c r="Q96" s="213"/>
      <c r="R96" s="213"/>
      <c r="S96" s="100"/>
      <c r="T96" s="354"/>
      <c r="U96" s="354"/>
      <c r="V96" s="354"/>
      <c r="W96" s="354"/>
      <c r="X96" s="354"/>
      <c r="Y96" s="354"/>
      <c r="Z96" s="354"/>
      <c r="AA96" s="354"/>
      <c r="AB96" s="354"/>
      <c r="AC96" s="354"/>
      <c r="AD96" s="354"/>
      <c r="AE96" s="354"/>
      <c r="AF96" s="354"/>
      <c r="AG96" s="360"/>
    </row>
    <row r="97" spans="1:33" s="2" customFormat="1" ht="20.100000000000001" customHeight="1" x14ac:dyDescent="0.2">
      <c r="A97" s="229"/>
      <c r="B97" s="399" t="s">
        <v>124</v>
      </c>
      <c r="C97" s="408" t="s">
        <v>125</v>
      </c>
      <c r="D97" s="410">
        <v>3050000</v>
      </c>
      <c r="E97" s="401"/>
      <c r="F97" s="459">
        <v>0</v>
      </c>
      <c r="G97" s="403"/>
      <c r="H97" s="219"/>
      <c r="I97" s="405"/>
      <c r="J97" s="485">
        <f>D97</f>
        <v>3050000</v>
      </c>
      <c r="K97" s="42"/>
      <c r="L97" s="389" t="s">
        <v>12</v>
      </c>
      <c r="M97" s="212"/>
      <c r="N97" s="212"/>
      <c r="O97" s="212"/>
      <c r="P97" s="213"/>
      <c r="Q97" s="213"/>
      <c r="R97" s="213"/>
      <c r="S97" s="100"/>
      <c r="T97" s="354"/>
      <c r="U97" s="354"/>
      <c r="V97" s="354"/>
      <c r="W97" s="354"/>
      <c r="X97" s="354"/>
      <c r="Y97" s="354"/>
      <c r="Z97" s="354"/>
      <c r="AA97" s="354"/>
      <c r="AB97" s="354"/>
      <c r="AC97" s="354"/>
      <c r="AD97" s="354"/>
      <c r="AE97" s="354"/>
      <c r="AF97" s="354"/>
      <c r="AG97" s="360"/>
    </row>
    <row r="98" spans="1:33" s="2" customFormat="1" ht="20.100000000000001" customHeight="1" thickBot="1" x14ac:dyDescent="0.25">
      <c r="A98" s="229"/>
      <c r="B98" s="400"/>
      <c r="C98" s="409"/>
      <c r="D98" s="411"/>
      <c r="E98" s="437"/>
      <c r="F98" s="460"/>
      <c r="G98" s="404"/>
      <c r="H98" s="220"/>
      <c r="I98" s="406"/>
      <c r="J98" s="485"/>
      <c r="K98" s="43"/>
      <c r="L98" s="407"/>
      <c r="M98" s="212"/>
      <c r="N98" s="212"/>
      <c r="O98" s="212"/>
      <c r="P98" s="213"/>
      <c r="Q98" s="213"/>
      <c r="R98" s="213"/>
      <c r="S98" s="100"/>
      <c r="T98" s="354"/>
      <c r="U98" s="354"/>
      <c r="V98" s="354"/>
      <c r="W98" s="354"/>
      <c r="X98" s="354"/>
      <c r="Y98" s="354"/>
      <c r="Z98" s="354"/>
      <c r="AA98" s="354"/>
      <c r="AB98" s="354"/>
      <c r="AC98" s="354"/>
      <c r="AD98" s="354"/>
      <c r="AE98" s="354"/>
      <c r="AF98" s="354"/>
      <c r="AG98" s="360"/>
    </row>
    <row r="99" spans="1:33" s="127" customFormat="1" ht="20.100000000000001" customHeight="1" x14ac:dyDescent="0.25">
      <c r="A99" s="276"/>
      <c r="B99" s="441" t="s">
        <v>43</v>
      </c>
      <c r="C99" s="442"/>
      <c r="D99" s="385">
        <f>SUM(D73:D98)</f>
        <v>20460000</v>
      </c>
      <c r="E99" s="482">
        <f>SUM(E73:E98)</f>
        <v>0</v>
      </c>
      <c r="F99" s="385">
        <f>SUM(F73:F98)</f>
        <v>0</v>
      </c>
      <c r="G99" s="385">
        <f>SUM(G73:G82)</f>
        <v>0</v>
      </c>
      <c r="H99" s="385">
        <v>0</v>
      </c>
      <c r="I99" s="482">
        <f>SUM(I73:I82)</f>
        <v>7520000</v>
      </c>
      <c r="J99" s="482">
        <f>SUM(J95:J98)</f>
        <v>8780000</v>
      </c>
      <c r="K99" s="289"/>
      <c r="L99" s="432"/>
      <c r="M99" s="125"/>
      <c r="N99" s="125"/>
      <c r="O99" s="125"/>
      <c r="P99" s="126"/>
      <c r="Q99" s="126"/>
      <c r="R99" s="126"/>
      <c r="S99" s="125"/>
      <c r="T99" s="354"/>
      <c r="U99" s="354"/>
      <c r="V99" s="354"/>
      <c r="W99" s="354"/>
      <c r="X99" s="354"/>
      <c r="Y99" s="354"/>
      <c r="Z99" s="354"/>
      <c r="AA99" s="354"/>
      <c r="AB99" s="354"/>
      <c r="AC99" s="354"/>
      <c r="AD99" s="354"/>
      <c r="AE99" s="354"/>
      <c r="AF99" s="354"/>
      <c r="AG99" s="361"/>
    </row>
    <row r="100" spans="1:33" s="127" customFormat="1" ht="20.100000000000001" customHeight="1" thickBot="1" x14ac:dyDescent="0.3">
      <c r="A100" s="276"/>
      <c r="B100" s="443"/>
      <c r="C100" s="444"/>
      <c r="D100" s="386"/>
      <c r="E100" s="483"/>
      <c r="F100" s="386"/>
      <c r="G100" s="386"/>
      <c r="H100" s="386"/>
      <c r="I100" s="483"/>
      <c r="J100" s="483"/>
      <c r="K100" s="290">
        <f>K74+K76+K78+K80+K82+K84+K86+K88+K90+K92+K96+K98+K94</f>
        <v>3830000</v>
      </c>
      <c r="L100" s="433"/>
      <c r="M100" s="125"/>
      <c r="N100" s="125"/>
      <c r="O100" s="125"/>
      <c r="P100" s="126"/>
      <c r="Q100" s="126"/>
      <c r="R100" s="126"/>
      <c r="S100" s="125"/>
      <c r="T100" s="354"/>
      <c r="U100" s="354"/>
      <c r="V100" s="354"/>
      <c r="W100" s="354"/>
      <c r="X100" s="354"/>
      <c r="Y100" s="354"/>
      <c r="Z100" s="354"/>
      <c r="AA100" s="354"/>
      <c r="AB100" s="354"/>
      <c r="AC100" s="354"/>
      <c r="AD100" s="354"/>
      <c r="AE100" s="354"/>
      <c r="AF100" s="354"/>
      <c r="AG100" s="361"/>
    </row>
    <row r="101" spans="1:33" s="127" customFormat="1" ht="8.4499999999999993" customHeight="1" x14ac:dyDescent="0.3">
      <c r="A101" s="276"/>
      <c r="B101" s="56"/>
      <c r="C101" s="56"/>
      <c r="D101" s="57"/>
      <c r="E101" s="57"/>
      <c r="F101" s="57"/>
      <c r="G101" s="57"/>
      <c r="H101" s="57"/>
      <c r="I101" s="124"/>
      <c r="J101" s="124"/>
      <c r="K101" s="58"/>
      <c r="L101" s="59"/>
      <c r="M101" s="125"/>
      <c r="N101" s="125"/>
      <c r="O101" s="125"/>
      <c r="P101" s="126"/>
      <c r="Q101" s="126"/>
      <c r="R101" s="126"/>
      <c r="S101" s="125"/>
      <c r="T101" s="354"/>
      <c r="U101" s="354"/>
      <c r="V101" s="354"/>
      <c r="W101" s="354"/>
      <c r="X101" s="354"/>
      <c r="Y101" s="354"/>
      <c r="Z101" s="354"/>
      <c r="AA101" s="354"/>
      <c r="AB101" s="354"/>
      <c r="AC101" s="354"/>
      <c r="AD101" s="354"/>
      <c r="AE101" s="354"/>
      <c r="AF101" s="354"/>
      <c r="AG101" s="361"/>
    </row>
    <row r="102" spans="1:33" s="61" customFormat="1" ht="18.75" customHeight="1" thickBot="1" x14ac:dyDescent="0.35">
      <c r="A102" s="278"/>
      <c r="B102" s="56"/>
      <c r="C102" s="56"/>
      <c r="D102" s="57"/>
      <c r="E102" s="57"/>
      <c r="F102" s="57"/>
      <c r="G102" s="57"/>
      <c r="H102" s="57"/>
      <c r="I102" s="58"/>
      <c r="J102" s="58"/>
      <c r="K102" s="58"/>
      <c r="L102" s="59"/>
      <c r="T102" s="354"/>
      <c r="U102" s="354"/>
      <c r="V102" s="354"/>
      <c r="W102" s="354"/>
      <c r="X102" s="354"/>
      <c r="Y102" s="354"/>
      <c r="Z102" s="354"/>
      <c r="AA102" s="354"/>
      <c r="AB102" s="354"/>
      <c r="AC102" s="354"/>
      <c r="AD102" s="354"/>
      <c r="AE102" s="354"/>
      <c r="AF102" s="354"/>
      <c r="AG102" s="362"/>
    </row>
    <row r="103" spans="1:33" s="61" customFormat="1" ht="28.15" customHeight="1" thickBot="1" x14ac:dyDescent="0.25">
      <c r="A103" s="278"/>
      <c r="B103" s="494" t="s">
        <v>44</v>
      </c>
      <c r="C103" s="495"/>
      <c r="D103" s="495"/>
      <c r="E103" s="495"/>
      <c r="F103" s="495"/>
      <c r="G103" s="495"/>
      <c r="H103" s="495"/>
      <c r="I103" s="495"/>
      <c r="J103" s="495"/>
      <c r="K103" s="495"/>
      <c r="L103" s="496"/>
      <c r="T103" s="354"/>
      <c r="U103" s="354"/>
      <c r="V103" s="354"/>
      <c r="W103" s="354"/>
      <c r="X103" s="354"/>
      <c r="Y103" s="354"/>
      <c r="Z103" s="354"/>
      <c r="AA103" s="354"/>
      <c r="AB103" s="354"/>
      <c r="AC103" s="354"/>
      <c r="AD103" s="354"/>
      <c r="AE103" s="354"/>
      <c r="AF103" s="354"/>
      <c r="AG103" s="362"/>
    </row>
    <row r="104" spans="1:33" s="61" customFormat="1" ht="22.5" customHeight="1" x14ac:dyDescent="0.2">
      <c r="A104" s="278"/>
      <c r="B104" s="379" t="s">
        <v>0</v>
      </c>
      <c r="C104" s="380"/>
      <c r="D104" s="420" t="s">
        <v>147</v>
      </c>
      <c r="E104" s="426" t="s">
        <v>109</v>
      </c>
      <c r="F104" s="429" t="s">
        <v>129</v>
      </c>
      <c r="G104" s="420" t="s">
        <v>151</v>
      </c>
      <c r="H104" s="420"/>
      <c r="I104" s="420"/>
      <c r="J104" s="420"/>
      <c r="K104" s="420"/>
      <c r="L104" s="488" t="s">
        <v>1</v>
      </c>
      <c r="T104" s="354"/>
      <c r="U104" s="354"/>
      <c r="V104" s="354"/>
      <c r="W104" s="354"/>
      <c r="X104" s="354"/>
      <c r="Y104" s="354"/>
      <c r="Z104" s="354"/>
      <c r="AA104" s="354"/>
      <c r="AB104" s="354"/>
      <c r="AC104" s="354"/>
      <c r="AD104" s="354"/>
      <c r="AE104" s="354"/>
      <c r="AF104" s="354"/>
      <c r="AG104" s="362"/>
    </row>
    <row r="105" spans="1:33" s="48" customFormat="1" ht="23.1" customHeight="1" x14ac:dyDescent="0.2">
      <c r="A105" s="280"/>
      <c r="B105" s="381"/>
      <c r="C105" s="382"/>
      <c r="D105" s="508"/>
      <c r="E105" s="427"/>
      <c r="F105" s="430"/>
      <c r="G105" s="419" t="s">
        <v>2</v>
      </c>
      <c r="H105" s="421" t="s">
        <v>115</v>
      </c>
      <c r="I105" s="467" t="s">
        <v>3</v>
      </c>
      <c r="J105" s="480" t="s">
        <v>119</v>
      </c>
      <c r="K105" s="89" t="s">
        <v>4</v>
      </c>
      <c r="L105" s="418"/>
      <c r="M105" s="111"/>
      <c r="N105" s="111"/>
      <c r="O105" s="111"/>
      <c r="P105" s="112"/>
      <c r="Q105" s="112"/>
      <c r="R105" s="113"/>
      <c r="S105" s="61"/>
      <c r="T105" s="354"/>
      <c r="U105" s="354"/>
      <c r="V105" s="354"/>
      <c r="W105" s="354"/>
      <c r="X105" s="354"/>
      <c r="Y105" s="354"/>
      <c r="Z105" s="354"/>
      <c r="AA105" s="354"/>
      <c r="AB105" s="354"/>
      <c r="AC105" s="354"/>
      <c r="AD105" s="354"/>
      <c r="AE105" s="354"/>
      <c r="AF105" s="354"/>
      <c r="AG105" s="363"/>
    </row>
    <row r="106" spans="1:33" s="26" customFormat="1" ht="15" customHeight="1" x14ac:dyDescent="0.2">
      <c r="A106" s="280"/>
      <c r="B106" s="383"/>
      <c r="C106" s="384"/>
      <c r="D106" s="508"/>
      <c r="E106" s="428"/>
      <c r="F106" s="431"/>
      <c r="G106" s="420"/>
      <c r="H106" s="422"/>
      <c r="I106" s="468"/>
      <c r="J106" s="481"/>
      <c r="K106" s="89" t="s">
        <v>5</v>
      </c>
      <c r="L106" s="4" t="s">
        <v>6</v>
      </c>
      <c r="M106" s="108"/>
      <c r="N106" s="106" t="s">
        <v>97</v>
      </c>
      <c r="O106" s="108"/>
      <c r="P106" s="109"/>
      <c r="Q106" s="109"/>
      <c r="R106" s="110"/>
      <c r="S106" s="78"/>
      <c r="T106" s="354"/>
      <c r="U106" s="354"/>
      <c r="V106" s="354"/>
      <c r="W106" s="354"/>
      <c r="X106" s="354"/>
      <c r="Y106" s="354"/>
      <c r="Z106" s="354"/>
      <c r="AA106" s="354"/>
      <c r="AB106" s="354"/>
      <c r="AC106" s="354"/>
      <c r="AD106" s="354"/>
      <c r="AE106" s="354"/>
      <c r="AF106" s="354"/>
      <c r="AG106" s="364"/>
    </row>
    <row r="107" spans="1:33" s="26" customFormat="1" ht="23.1" customHeight="1" x14ac:dyDescent="0.2">
      <c r="A107" s="280"/>
      <c r="B107" s="425" t="s">
        <v>7</v>
      </c>
      <c r="C107" s="447" t="s">
        <v>37</v>
      </c>
      <c r="D107" s="451">
        <v>492000</v>
      </c>
      <c r="E107" s="401">
        <v>0</v>
      </c>
      <c r="F107" s="454">
        <v>0</v>
      </c>
      <c r="G107" s="631"/>
      <c r="H107" s="456"/>
      <c r="I107" s="456"/>
      <c r="J107" s="142"/>
      <c r="K107" s="90">
        <f>D107</f>
        <v>492000</v>
      </c>
      <c r="L107" s="389" t="s">
        <v>36</v>
      </c>
      <c r="M107" s="111"/>
      <c r="N107" s="111"/>
      <c r="O107" s="111"/>
      <c r="P107" s="112"/>
      <c r="Q107" s="112"/>
      <c r="R107" s="113"/>
      <c r="S107" s="518" t="s">
        <v>93</v>
      </c>
      <c r="T107" s="354"/>
      <c r="U107" s="354"/>
      <c r="V107" s="354"/>
      <c r="W107" s="354"/>
      <c r="X107" s="354"/>
      <c r="Y107" s="354"/>
      <c r="Z107" s="354"/>
      <c r="AA107" s="354"/>
      <c r="AB107" s="354"/>
      <c r="AC107" s="354"/>
      <c r="AD107" s="354"/>
      <c r="AE107" s="354"/>
      <c r="AF107" s="354"/>
      <c r="AG107" s="364"/>
    </row>
    <row r="108" spans="1:33" ht="23.1" customHeight="1" x14ac:dyDescent="0.2">
      <c r="B108" s="396"/>
      <c r="C108" s="448"/>
      <c r="D108" s="436"/>
      <c r="E108" s="402"/>
      <c r="F108" s="455"/>
      <c r="G108" s="457"/>
      <c r="H108" s="457"/>
      <c r="I108" s="457"/>
      <c r="J108" s="141"/>
      <c r="K108" s="91"/>
      <c r="L108" s="390"/>
      <c r="M108" s="108"/>
      <c r="N108" s="106" t="s">
        <v>98</v>
      </c>
      <c r="O108" s="108"/>
      <c r="P108" s="109"/>
      <c r="Q108" s="109"/>
      <c r="R108" s="110"/>
      <c r="S108" s="519"/>
      <c r="AG108" s="359"/>
    </row>
    <row r="109" spans="1:33" s="312" customFormat="1" ht="18.95" customHeight="1" x14ac:dyDescent="0.2">
      <c r="A109" s="229"/>
      <c r="B109" s="425" t="s">
        <v>9</v>
      </c>
      <c r="C109" s="664" t="s">
        <v>167</v>
      </c>
      <c r="D109" s="411">
        <v>200000</v>
      </c>
      <c r="E109" s="524">
        <v>0</v>
      </c>
      <c r="F109" s="423">
        <v>0</v>
      </c>
      <c r="G109" s="452"/>
      <c r="H109" s="311"/>
      <c r="I109" s="403"/>
      <c r="J109" s="94"/>
      <c r="K109" s="93">
        <f>D109</f>
        <v>200000</v>
      </c>
      <c r="L109" s="389" t="s">
        <v>36</v>
      </c>
      <c r="M109" s="95"/>
      <c r="N109" s="95"/>
      <c r="O109" s="95"/>
      <c r="P109" s="95"/>
      <c r="Q109" s="95"/>
      <c r="R109" s="95"/>
      <c r="S109" s="95"/>
      <c r="T109" s="354"/>
      <c r="U109" s="354"/>
      <c r="V109" s="354"/>
      <c r="W109" s="354"/>
      <c r="X109" s="354"/>
      <c r="Y109" s="354"/>
      <c r="Z109" s="354"/>
      <c r="AA109" s="354"/>
      <c r="AB109" s="354"/>
      <c r="AC109" s="354"/>
      <c r="AD109" s="354"/>
      <c r="AE109" s="354"/>
      <c r="AF109" s="354"/>
      <c r="AG109" s="359"/>
    </row>
    <row r="110" spans="1:33" s="2" customFormat="1" ht="20.25" customHeight="1" x14ac:dyDescent="0.2">
      <c r="A110" s="229"/>
      <c r="B110" s="396"/>
      <c r="C110" s="397"/>
      <c r="D110" s="665"/>
      <c r="E110" s="411"/>
      <c r="F110" s="424"/>
      <c r="G110" s="404"/>
      <c r="H110" s="308"/>
      <c r="I110" s="404"/>
      <c r="J110" s="146"/>
      <c r="K110" s="92" t="s">
        <v>14</v>
      </c>
      <c r="L110" s="390"/>
      <c r="M110" s="99"/>
      <c r="N110" s="99"/>
      <c r="O110" s="99"/>
      <c r="P110" s="99"/>
      <c r="Q110" s="99"/>
      <c r="R110" s="99"/>
      <c r="S110" s="99"/>
      <c r="T110" s="354"/>
      <c r="U110" s="354"/>
      <c r="V110" s="354"/>
      <c r="W110" s="354"/>
      <c r="X110" s="354"/>
      <c r="Y110" s="354"/>
      <c r="Z110" s="354"/>
      <c r="AA110" s="354"/>
      <c r="AB110" s="354"/>
      <c r="AC110" s="354"/>
      <c r="AD110" s="354"/>
      <c r="AE110" s="354"/>
      <c r="AF110" s="354"/>
      <c r="AG110" s="360"/>
    </row>
    <row r="111" spans="1:33" s="312" customFormat="1" ht="18.95" customHeight="1" x14ac:dyDescent="0.2">
      <c r="A111" s="229"/>
      <c r="B111" s="425" t="s">
        <v>10</v>
      </c>
      <c r="C111" s="449" t="s">
        <v>168</v>
      </c>
      <c r="D111" s="451">
        <v>400000</v>
      </c>
      <c r="E111" s="524">
        <v>0</v>
      </c>
      <c r="F111" s="423">
        <v>0</v>
      </c>
      <c r="G111" s="452"/>
      <c r="H111" s="311"/>
      <c r="I111" s="403"/>
      <c r="J111" s="94"/>
      <c r="K111" s="93">
        <f>D111</f>
        <v>400000</v>
      </c>
      <c r="L111" s="389" t="s">
        <v>36</v>
      </c>
      <c r="M111" s="95"/>
      <c r="N111" s="95"/>
      <c r="O111" s="95"/>
      <c r="P111" s="95"/>
      <c r="Q111" s="95"/>
      <c r="R111" s="95"/>
      <c r="S111" s="95"/>
      <c r="T111" s="354"/>
      <c r="U111" s="354"/>
      <c r="V111" s="354"/>
      <c r="W111" s="354"/>
      <c r="X111" s="354"/>
      <c r="Y111" s="354"/>
      <c r="Z111" s="354"/>
      <c r="AA111" s="354"/>
      <c r="AB111" s="354"/>
      <c r="AC111" s="354"/>
      <c r="AD111" s="354"/>
      <c r="AE111" s="354"/>
      <c r="AF111" s="354"/>
      <c r="AG111" s="359"/>
    </row>
    <row r="112" spans="1:33" s="2" customFormat="1" ht="20.25" customHeight="1" x14ac:dyDescent="0.2">
      <c r="A112" s="229"/>
      <c r="B112" s="396"/>
      <c r="C112" s="450"/>
      <c r="D112" s="436"/>
      <c r="E112" s="411"/>
      <c r="F112" s="424"/>
      <c r="G112" s="404"/>
      <c r="H112" s="308"/>
      <c r="I112" s="404"/>
      <c r="J112" s="146"/>
      <c r="K112" s="92" t="s">
        <v>14</v>
      </c>
      <c r="L112" s="390"/>
      <c r="M112" s="99"/>
      <c r="N112" s="99"/>
      <c r="O112" s="99"/>
      <c r="P112" s="99"/>
      <c r="Q112" s="99"/>
      <c r="R112" s="99"/>
      <c r="S112" s="99"/>
      <c r="T112" s="354"/>
      <c r="U112" s="354"/>
      <c r="V112" s="354"/>
      <c r="W112" s="354"/>
      <c r="X112" s="354"/>
      <c r="Y112" s="354"/>
      <c r="Z112" s="354"/>
      <c r="AA112" s="354"/>
      <c r="AB112" s="354"/>
      <c r="AC112" s="354"/>
      <c r="AD112" s="354"/>
      <c r="AE112" s="354"/>
      <c r="AF112" s="354"/>
      <c r="AG112" s="360"/>
    </row>
    <row r="113" spans="1:33" ht="18.95" customHeight="1" x14ac:dyDescent="0.2">
      <c r="B113" s="425" t="s">
        <v>13</v>
      </c>
      <c r="C113" s="412" t="s">
        <v>89</v>
      </c>
      <c r="D113" s="451">
        <v>40000</v>
      </c>
      <c r="E113" s="524">
        <v>0</v>
      </c>
      <c r="F113" s="423">
        <v>0</v>
      </c>
      <c r="G113" s="452">
        <f>D113</f>
        <v>40000</v>
      </c>
      <c r="H113" s="165"/>
      <c r="I113" s="403"/>
      <c r="J113" s="94"/>
      <c r="K113" s="93"/>
      <c r="L113" s="389" t="s">
        <v>118</v>
      </c>
      <c r="AG113" s="359"/>
    </row>
    <row r="114" spans="1:33" s="2" customFormat="1" ht="20.25" customHeight="1" x14ac:dyDescent="0.2">
      <c r="A114" s="229"/>
      <c r="B114" s="396"/>
      <c r="C114" s="447"/>
      <c r="D114" s="436"/>
      <c r="E114" s="411"/>
      <c r="F114" s="424"/>
      <c r="G114" s="404"/>
      <c r="H114" s="166"/>
      <c r="I114" s="404"/>
      <c r="J114" s="146"/>
      <c r="K114" s="92" t="s">
        <v>14</v>
      </c>
      <c r="L114" s="453"/>
      <c r="M114" s="99"/>
      <c r="N114" s="99"/>
      <c r="O114" s="99"/>
      <c r="P114" s="99"/>
      <c r="Q114" s="99"/>
      <c r="R114" s="99"/>
      <c r="S114" s="99"/>
      <c r="T114" s="354"/>
      <c r="U114" s="354"/>
      <c r="V114" s="354"/>
      <c r="W114" s="354"/>
      <c r="X114" s="354"/>
      <c r="Y114" s="354"/>
      <c r="Z114" s="354"/>
      <c r="AA114" s="354"/>
      <c r="AB114" s="354"/>
      <c r="AC114" s="354"/>
      <c r="AD114" s="354"/>
      <c r="AE114" s="354"/>
      <c r="AF114" s="354"/>
      <c r="AG114" s="360"/>
    </row>
    <row r="115" spans="1:33" s="334" customFormat="1" ht="18.95" customHeight="1" x14ac:dyDescent="0.2">
      <c r="A115" s="229"/>
      <c r="B115" s="425" t="s">
        <v>15</v>
      </c>
      <c r="C115" s="412" t="s">
        <v>191</v>
      </c>
      <c r="D115" s="451">
        <v>90000</v>
      </c>
      <c r="E115" s="524">
        <v>0</v>
      </c>
      <c r="F115" s="423">
        <v>0</v>
      </c>
      <c r="G115" s="452">
        <f>D115</f>
        <v>90000</v>
      </c>
      <c r="H115" s="335"/>
      <c r="I115" s="403"/>
      <c r="J115" s="94"/>
      <c r="K115" s="93"/>
      <c r="L115" s="389" t="s">
        <v>118</v>
      </c>
      <c r="M115" s="95"/>
      <c r="N115" s="95"/>
      <c r="O115" s="95"/>
      <c r="P115" s="95"/>
      <c r="Q115" s="95"/>
      <c r="R115" s="95"/>
      <c r="S115" s="95"/>
      <c r="T115" s="354"/>
      <c r="U115" s="354"/>
      <c r="V115" s="354"/>
      <c r="W115" s="354"/>
      <c r="X115" s="354"/>
      <c r="Y115" s="354"/>
      <c r="Z115" s="354"/>
      <c r="AA115" s="354"/>
      <c r="AB115" s="354"/>
      <c r="AC115" s="354"/>
      <c r="AD115" s="354"/>
      <c r="AE115" s="354"/>
      <c r="AF115" s="354"/>
      <c r="AG115" s="359"/>
    </row>
    <row r="116" spans="1:33" s="2" customFormat="1" ht="20.25" customHeight="1" x14ac:dyDescent="0.2">
      <c r="A116" s="229"/>
      <c r="B116" s="396"/>
      <c r="C116" s="447"/>
      <c r="D116" s="436"/>
      <c r="E116" s="411"/>
      <c r="F116" s="424"/>
      <c r="G116" s="404"/>
      <c r="H116" s="331"/>
      <c r="I116" s="404"/>
      <c r="J116" s="146"/>
      <c r="K116" s="92" t="s">
        <v>14</v>
      </c>
      <c r="L116" s="453"/>
      <c r="M116" s="99"/>
      <c r="N116" s="99"/>
      <c r="O116" s="99"/>
      <c r="P116" s="99"/>
      <c r="Q116" s="99"/>
      <c r="R116" s="99"/>
      <c r="S116" s="99"/>
      <c r="T116" s="354"/>
      <c r="U116" s="354"/>
      <c r="V116" s="354"/>
      <c r="W116" s="354"/>
      <c r="X116" s="354"/>
      <c r="Y116" s="354"/>
      <c r="Z116" s="354"/>
      <c r="AA116" s="354"/>
      <c r="AB116" s="354"/>
      <c r="AC116" s="354"/>
      <c r="AD116" s="354"/>
      <c r="AE116" s="354"/>
      <c r="AF116" s="354"/>
      <c r="AG116" s="360"/>
    </row>
    <row r="117" spans="1:33" s="2" customFormat="1" ht="34.5" customHeight="1" thickBot="1" x14ac:dyDescent="0.25">
      <c r="A117" s="229"/>
      <c r="B117" s="260" t="s">
        <v>16</v>
      </c>
      <c r="C117" s="252" t="s">
        <v>192</v>
      </c>
      <c r="D117" s="262">
        <v>320000</v>
      </c>
      <c r="E117" s="257">
        <v>0</v>
      </c>
      <c r="F117" s="292">
        <v>0</v>
      </c>
      <c r="G117" s="259">
        <f>D117</f>
        <v>320000</v>
      </c>
      <c r="H117" s="259"/>
      <c r="I117" s="259"/>
      <c r="J117" s="94"/>
      <c r="K117" s="251"/>
      <c r="L117" s="258" t="s">
        <v>118</v>
      </c>
      <c r="M117" s="99"/>
      <c r="N117" s="99"/>
      <c r="O117" s="99"/>
      <c r="P117" s="99"/>
      <c r="Q117" s="99"/>
      <c r="R117" s="99"/>
      <c r="S117" s="99"/>
      <c r="T117" s="354"/>
      <c r="U117" s="354"/>
      <c r="V117" s="354"/>
      <c r="W117" s="354"/>
      <c r="X117" s="354"/>
      <c r="Y117" s="354"/>
      <c r="Z117" s="354"/>
      <c r="AA117" s="354"/>
      <c r="AB117" s="354"/>
      <c r="AC117" s="354"/>
      <c r="AD117" s="354"/>
      <c r="AE117" s="354"/>
      <c r="AF117" s="354"/>
      <c r="AG117" s="360"/>
    </row>
    <row r="118" spans="1:33" s="18" customFormat="1" ht="18" customHeight="1" x14ac:dyDescent="0.25">
      <c r="A118" s="235"/>
      <c r="B118" s="520" t="s">
        <v>88</v>
      </c>
      <c r="C118" s="521"/>
      <c r="D118" s="385">
        <f>SUM(D107:D117)</f>
        <v>1542000</v>
      </c>
      <c r="E118" s="625">
        <f>SUM(E107:E117)</f>
        <v>0</v>
      </c>
      <c r="F118" s="385">
        <f>SUM(F107:F117)</f>
        <v>0</v>
      </c>
      <c r="G118" s="385">
        <f>SUM(G107:G117)</f>
        <v>450000</v>
      </c>
      <c r="H118" s="385">
        <f>SUM(H107:H114)</f>
        <v>0</v>
      </c>
      <c r="I118" s="385">
        <f>SUM(I107:I114)</f>
        <v>0</v>
      </c>
      <c r="J118" s="293"/>
      <c r="K118" s="294">
        <f>SUM(K107:K117)</f>
        <v>1092000</v>
      </c>
      <c r="L118" s="666"/>
      <c r="M118" s="16"/>
      <c r="N118" s="16"/>
      <c r="O118" s="16"/>
      <c r="P118" s="16"/>
      <c r="Q118" s="16"/>
      <c r="R118" s="16"/>
      <c r="S118" s="16"/>
      <c r="T118" s="354"/>
      <c r="U118" s="354"/>
      <c r="V118" s="354"/>
      <c r="W118" s="354"/>
      <c r="X118" s="354"/>
      <c r="Y118" s="354"/>
      <c r="Z118" s="354"/>
      <c r="AA118" s="354"/>
      <c r="AB118" s="354"/>
      <c r="AC118" s="354"/>
      <c r="AD118" s="354"/>
      <c r="AE118" s="354"/>
      <c r="AF118" s="354"/>
      <c r="AG118" s="365"/>
    </row>
    <row r="119" spans="1:33" s="18" customFormat="1" ht="20.25" customHeight="1" thickBot="1" x14ac:dyDescent="0.3">
      <c r="A119" s="235"/>
      <c r="B119" s="522"/>
      <c r="C119" s="523"/>
      <c r="D119" s="386"/>
      <c r="E119" s="626"/>
      <c r="F119" s="386"/>
      <c r="G119" s="386"/>
      <c r="H119" s="386"/>
      <c r="I119" s="386"/>
      <c r="J119" s="295"/>
      <c r="K119" s="290"/>
      <c r="L119" s="667"/>
      <c r="M119" s="16"/>
      <c r="N119" s="16"/>
      <c r="O119" s="16"/>
      <c r="P119" s="16"/>
      <c r="Q119" s="16"/>
      <c r="R119" s="16"/>
      <c r="S119" s="16"/>
      <c r="T119" s="354"/>
      <c r="U119" s="354"/>
      <c r="V119" s="354"/>
      <c r="W119" s="354"/>
      <c r="X119" s="354"/>
      <c r="Y119" s="354"/>
      <c r="Z119" s="354"/>
      <c r="AA119" s="354"/>
      <c r="AB119" s="354"/>
      <c r="AC119" s="354"/>
      <c r="AD119" s="354"/>
      <c r="AE119" s="354"/>
      <c r="AF119" s="354"/>
      <c r="AG119" s="365"/>
    </row>
    <row r="120" spans="1:33" s="25" customFormat="1" ht="22.5" customHeight="1" thickBot="1" x14ac:dyDescent="0.3">
      <c r="A120" s="235"/>
      <c r="B120" s="491"/>
      <c r="C120" s="492"/>
      <c r="D120" s="492"/>
      <c r="E120" s="492"/>
      <c r="F120" s="492"/>
      <c r="G120" s="492"/>
      <c r="H120" s="492"/>
      <c r="I120" s="492"/>
      <c r="J120" s="492"/>
      <c r="K120" s="492"/>
      <c r="L120" s="493"/>
      <c r="M120" s="119"/>
      <c r="N120" s="119"/>
      <c r="O120" s="119"/>
      <c r="P120" s="119"/>
      <c r="Q120" s="119"/>
      <c r="R120" s="119"/>
      <c r="S120" s="119"/>
      <c r="T120" s="354"/>
      <c r="U120" s="354"/>
      <c r="V120" s="354"/>
      <c r="W120" s="354"/>
      <c r="X120" s="354"/>
      <c r="Y120" s="354"/>
      <c r="Z120" s="354"/>
      <c r="AA120" s="354"/>
      <c r="AB120" s="354"/>
      <c r="AC120" s="354"/>
      <c r="AD120" s="354"/>
      <c r="AE120" s="354"/>
      <c r="AF120" s="354"/>
      <c r="AG120" s="22"/>
    </row>
    <row r="121" spans="1:33" s="25" customFormat="1" ht="32.25" customHeight="1" x14ac:dyDescent="0.25">
      <c r="A121" s="235"/>
      <c r="B121" s="573" t="s">
        <v>18</v>
      </c>
      <c r="C121" s="574"/>
      <c r="D121" s="393">
        <f>D118+D65+D99</f>
        <v>34960000</v>
      </c>
      <c r="E121" s="501">
        <f>E65+E99+E118</f>
        <v>0</v>
      </c>
      <c r="F121" s="476">
        <f>F65+F99+F118</f>
        <v>0</v>
      </c>
      <c r="G121" s="393">
        <f>G118+G65+G8+G99</f>
        <v>1170000</v>
      </c>
      <c r="H121" s="393">
        <f>H118</f>
        <v>0</v>
      </c>
      <c r="I121" s="393">
        <f>I118+I65+I99</f>
        <v>14240000</v>
      </c>
      <c r="J121" s="393">
        <f>J99+J65</f>
        <v>12580000</v>
      </c>
      <c r="K121" s="301">
        <f>K118+K65</f>
        <v>2810000</v>
      </c>
      <c r="L121" s="296"/>
      <c r="M121" s="119"/>
      <c r="N121" s="119"/>
      <c r="O121" s="119"/>
      <c r="P121" s="119"/>
      <c r="Q121" s="119"/>
      <c r="R121" s="119"/>
      <c r="S121" s="119"/>
      <c r="T121" s="354"/>
      <c r="U121" s="354"/>
      <c r="V121" s="354"/>
      <c r="W121" s="354"/>
      <c r="X121" s="354"/>
      <c r="Y121" s="354"/>
      <c r="Z121" s="354"/>
      <c r="AA121" s="354"/>
      <c r="AB121" s="354"/>
      <c r="AC121" s="354"/>
      <c r="AD121" s="354"/>
      <c r="AE121" s="354"/>
      <c r="AF121" s="354"/>
      <c r="AG121" s="22"/>
    </row>
    <row r="122" spans="1:33" s="25" customFormat="1" ht="27" customHeight="1" thickBot="1" x14ac:dyDescent="0.3">
      <c r="A122" s="235"/>
      <c r="B122" s="575"/>
      <c r="C122" s="576"/>
      <c r="D122" s="394"/>
      <c r="E122" s="502"/>
      <c r="F122" s="477"/>
      <c r="G122" s="394"/>
      <c r="H122" s="394"/>
      <c r="I122" s="394"/>
      <c r="J122" s="394"/>
      <c r="K122" s="297">
        <f>K100</f>
        <v>3830000</v>
      </c>
      <c r="L122" s="298"/>
      <c r="M122" s="119"/>
      <c r="N122" s="119"/>
      <c r="O122" s="119"/>
      <c r="P122" s="119"/>
      <c r="Q122" s="119"/>
      <c r="R122" s="119"/>
      <c r="S122" s="119"/>
      <c r="T122" s="354"/>
      <c r="U122" s="354"/>
      <c r="V122" s="354"/>
      <c r="W122" s="354"/>
      <c r="X122" s="354"/>
      <c r="Y122" s="354"/>
      <c r="Z122" s="354"/>
      <c r="AA122" s="354"/>
      <c r="AB122" s="354"/>
      <c r="AC122" s="354"/>
      <c r="AD122" s="354"/>
      <c r="AE122" s="354"/>
      <c r="AF122" s="354"/>
      <c r="AG122" s="22"/>
    </row>
    <row r="123" spans="1:33" s="11" customFormat="1" ht="21.75" customHeight="1" x14ac:dyDescent="0.2">
      <c r="A123" s="275"/>
      <c r="B123" s="19"/>
      <c r="C123" s="19"/>
      <c r="D123" s="20"/>
      <c r="E123" s="20"/>
      <c r="F123" s="20"/>
      <c r="G123" s="20"/>
      <c r="H123" s="20"/>
      <c r="I123" s="20"/>
      <c r="J123" s="20"/>
      <c r="K123" s="21"/>
      <c r="L123" s="20"/>
      <c r="T123" s="354"/>
      <c r="U123" s="354"/>
      <c r="V123" s="354"/>
      <c r="W123" s="354"/>
      <c r="X123" s="354"/>
      <c r="Y123" s="354"/>
      <c r="Z123" s="354"/>
      <c r="AA123" s="354"/>
      <c r="AB123" s="354"/>
      <c r="AC123" s="354"/>
      <c r="AD123" s="354"/>
      <c r="AE123" s="354"/>
      <c r="AF123" s="354"/>
    </row>
    <row r="124" spans="1:33" s="23" customFormat="1" ht="21" customHeight="1" thickBot="1" x14ac:dyDescent="0.3">
      <c r="A124" s="276"/>
      <c r="B124" s="19"/>
      <c r="C124" s="19"/>
      <c r="D124" s="20"/>
      <c r="E124" s="20"/>
      <c r="F124" s="20"/>
      <c r="G124" s="20"/>
      <c r="H124" s="20"/>
      <c r="I124" s="20"/>
      <c r="J124" s="20"/>
      <c r="K124" s="21"/>
      <c r="L124" s="20"/>
      <c r="M124" s="96"/>
      <c r="N124" s="96"/>
      <c r="O124" s="96"/>
      <c r="P124" s="96"/>
      <c r="Q124" s="96"/>
      <c r="R124" s="96"/>
      <c r="S124" s="96"/>
      <c r="T124" s="354"/>
      <c r="U124" s="354"/>
      <c r="V124" s="354"/>
      <c r="W124" s="354"/>
      <c r="X124" s="354"/>
      <c r="Y124" s="354"/>
      <c r="Z124" s="354"/>
      <c r="AA124" s="354"/>
      <c r="AB124" s="354"/>
      <c r="AC124" s="354"/>
      <c r="AD124" s="354"/>
      <c r="AE124" s="354"/>
      <c r="AF124" s="354"/>
    </row>
    <row r="125" spans="1:33" s="23" customFormat="1" ht="21" customHeight="1" thickBot="1" x14ac:dyDescent="0.3">
      <c r="A125" s="276"/>
      <c r="B125" s="494" t="s">
        <v>116</v>
      </c>
      <c r="C125" s="495"/>
      <c r="D125" s="495"/>
      <c r="E125" s="495"/>
      <c r="F125" s="495"/>
      <c r="G125" s="495"/>
      <c r="H125" s="495"/>
      <c r="I125" s="495"/>
      <c r="J125" s="495"/>
      <c r="K125" s="495"/>
      <c r="L125" s="496"/>
      <c r="M125" s="96"/>
      <c r="N125" s="96"/>
      <c r="O125" s="96"/>
      <c r="P125" s="96"/>
      <c r="Q125" s="96"/>
      <c r="R125" s="96"/>
      <c r="S125" s="96"/>
      <c r="T125" s="354"/>
      <c r="U125" s="354"/>
      <c r="V125" s="354"/>
      <c r="W125" s="354"/>
      <c r="X125" s="354"/>
      <c r="Y125" s="354"/>
      <c r="Z125" s="354"/>
      <c r="AA125" s="354"/>
      <c r="AB125" s="354"/>
      <c r="AC125" s="354"/>
      <c r="AD125" s="354"/>
      <c r="AE125" s="354"/>
      <c r="AF125" s="354"/>
    </row>
    <row r="126" spans="1:33" s="23" customFormat="1" ht="24.75" customHeight="1" x14ac:dyDescent="0.25">
      <c r="A126" s="276"/>
      <c r="B126" s="381" t="s">
        <v>0</v>
      </c>
      <c r="C126" s="382"/>
      <c r="D126" s="420" t="s">
        <v>147</v>
      </c>
      <c r="E126" s="426" t="s">
        <v>109</v>
      </c>
      <c r="F126" s="429" t="s">
        <v>129</v>
      </c>
      <c r="G126" s="420" t="s">
        <v>151</v>
      </c>
      <c r="H126" s="420"/>
      <c r="I126" s="420"/>
      <c r="J126" s="420"/>
      <c r="K126" s="420"/>
      <c r="L126" s="418" t="s">
        <v>1</v>
      </c>
      <c r="M126" s="96"/>
      <c r="N126" s="96"/>
      <c r="O126" s="96"/>
      <c r="P126" s="96"/>
      <c r="Q126" s="96"/>
      <c r="R126" s="96"/>
      <c r="S126" s="96"/>
      <c r="T126" s="354"/>
      <c r="U126" s="354"/>
      <c r="V126" s="354"/>
      <c r="W126" s="354"/>
      <c r="X126" s="354"/>
      <c r="Y126" s="354"/>
      <c r="Z126" s="354"/>
      <c r="AA126" s="354"/>
      <c r="AB126" s="354"/>
      <c r="AC126" s="354"/>
      <c r="AD126" s="354"/>
      <c r="AE126" s="354"/>
      <c r="AF126" s="354"/>
    </row>
    <row r="127" spans="1:33" s="45" customFormat="1" ht="18" customHeight="1" x14ac:dyDescent="0.25">
      <c r="A127" s="277"/>
      <c r="B127" s="381"/>
      <c r="C127" s="382"/>
      <c r="D127" s="508"/>
      <c r="E127" s="427"/>
      <c r="F127" s="430"/>
      <c r="G127" s="419" t="s">
        <v>2</v>
      </c>
      <c r="H127" s="421" t="s">
        <v>115</v>
      </c>
      <c r="I127" s="467" t="s">
        <v>3</v>
      </c>
      <c r="J127" s="480" t="s">
        <v>119</v>
      </c>
      <c r="K127" s="40" t="s">
        <v>4</v>
      </c>
      <c r="L127" s="418"/>
      <c r="M127" s="98"/>
      <c r="N127" s="98"/>
      <c r="O127" s="98"/>
      <c r="P127" s="98"/>
      <c r="Q127" s="98"/>
      <c r="R127" s="98"/>
      <c r="S127" s="98"/>
      <c r="T127" s="354"/>
      <c r="U127" s="354"/>
      <c r="V127" s="354"/>
      <c r="W127" s="354"/>
      <c r="X127" s="354"/>
      <c r="Y127" s="354"/>
      <c r="Z127" s="354"/>
      <c r="AA127" s="354"/>
      <c r="AB127" s="354"/>
      <c r="AC127" s="354"/>
      <c r="AD127" s="354"/>
      <c r="AE127" s="354"/>
      <c r="AF127" s="354"/>
    </row>
    <row r="128" spans="1:33" s="45" customFormat="1" ht="15" customHeight="1" x14ac:dyDescent="0.25">
      <c r="A128" s="277"/>
      <c r="B128" s="381"/>
      <c r="C128" s="382"/>
      <c r="D128" s="508"/>
      <c r="E128" s="428"/>
      <c r="F128" s="431"/>
      <c r="G128" s="420"/>
      <c r="H128" s="422"/>
      <c r="I128" s="468"/>
      <c r="J128" s="481"/>
      <c r="K128" s="170" t="s">
        <v>5</v>
      </c>
      <c r="L128" s="4" t="s">
        <v>6</v>
      </c>
      <c r="M128" s="98"/>
      <c r="N128" s="98"/>
      <c r="O128" s="98"/>
      <c r="P128" s="98"/>
      <c r="Q128" s="98"/>
      <c r="R128" s="98"/>
      <c r="S128" s="98"/>
      <c r="T128" s="354"/>
      <c r="U128" s="354"/>
      <c r="V128" s="354"/>
      <c r="W128" s="354"/>
      <c r="X128" s="354"/>
      <c r="Y128" s="354"/>
      <c r="Z128" s="354"/>
      <c r="AA128" s="354"/>
      <c r="AB128" s="354"/>
      <c r="AC128" s="354"/>
      <c r="AD128" s="354"/>
      <c r="AE128" s="354"/>
      <c r="AF128" s="354"/>
    </row>
    <row r="129" spans="1:32" s="194" customFormat="1" ht="18" customHeight="1" x14ac:dyDescent="0.25">
      <c r="A129" s="277"/>
      <c r="B129" s="395" t="s">
        <v>7</v>
      </c>
      <c r="C129" s="412" t="s">
        <v>178</v>
      </c>
      <c r="D129" s="436">
        <v>190000</v>
      </c>
      <c r="E129" s="401">
        <v>0</v>
      </c>
      <c r="F129" s="423">
        <v>0</v>
      </c>
      <c r="G129" s="438">
        <f>D129*0.2</f>
        <v>38000</v>
      </c>
      <c r="H129" s="175"/>
      <c r="I129" s="405">
        <f>D129*0.8</f>
        <v>152000</v>
      </c>
      <c r="J129" s="172"/>
      <c r="K129" s="50"/>
      <c r="L129" s="439" t="s">
        <v>36</v>
      </c>
      <c r="M129" s="98"/>
      <c r="N129" s="98"/>
      <c r="O129" s="98"/>
      <c r="P129" s="98"/>
      <c r="Q129" s="98"/>
      <c r="R129" s="98"/>
      <c r="S129" s="98"/>
      <c r="T129" s="354"/>
      <c r="U129" s="354"/>
      <c r="V129" s="354"/>
      <c r="W129" s="354"/>
      <c r="X129" s="354"/>
      <c r="Y129" s="354"/>
      <c r="Z129" s="354"/>
      <c r="AA129" s="354"/>
      <c r="AB129" s="354"/>
      <c r="AC129" s="354"/>
      <c r="AD129" s="354"/>
      <c r="AE129" s="354"/>
      <c r="AF129" s="354"/>
    </row>
    <row r="130" spans="1:32" s="194" customFormat="1" ht="18" customHeight="1" x14ac:dyDescent="0.25">
      <c r="A130" s="277"/>
      <c r="B130" s="425"/>
      <c r="C130" s="413"/>
      <c r="D130" s="436"/>
      <c r="E130" s="437"/>
      <c r="F130" s="424"/>
      <c r="G130" s="438"/>
      <c r="H130" s="174"/>
      <c r="I130" s="406"/>
      <c r="J130" s="173"/>
      <c r="K130" s="44"/>
      <c r="L130" s="440"/>
      <c r="M130" s="98"/>
      <c r="N130" s="98"/>
      <c r="O130" s="98"/>
      <c r="P130" s="98"/>
      <c r="Q130" s="98"/>
      <c r="R130" s="98"/>
      <c r="S130" s="98"/>
      <c r="T130" s="354"/>
      <c r="U130" s="354"/>
      <c r="V130" s="354"/>
      <c r="W130" s="354"/>
      <c r="X130" s="354"/>
      <c r="Y130" s="354"/>
      <c r="Z130" s="354"/>
      <c r="AA130" s="354"/>
      <c r="AB130" s="354"/>
      <c r="AC130" s="354"/>
      <c r="AD130" s="354"/>
      <c r="AE130" s="354"/>
      <c r="AF130" s="354"/>
    </row>
    <row r="131" spans="1:32" s="171" customFormat="1" ht="18.95" customHeight="1" x14ac:dyDescent="0.2">
      <c r="A131" s="229"/>
      <c r="B131" s="395" t="s">
        <v>9</v>
      </c>
      <c r="C131" s="610" t="s">
        <v>177</v>
      </c>
      <c r="D131" s="436">
        <v>1250000</v>
      </c>
      <c r="E131" s="401">
        <v>0</v>
      </c>
      <c r="F131" s="423">
        <v>0</v>
      </c>
      <c r="G131" s="438" t="s">
        <v>11</v>
      </c>
      <c r="H131" s="198"/>
      <c r="I131" s="405"/>
      <c r="J131" s="196"/>
      <c r="K131" s="50">
        <f>D131</f>
        <v>1250000</v>
      </c>
      <c r="L131" s="439" t="s">
        <v>139</v>
      </c>
      <c r="M131" s="95"/>
      <c r="N131" s="95"/>
      <c r="O131" s="95"/>
      <c r="P131" s="95"/>
      <c r="Q131" s="95"/>
      <c r="R131" s="95"/>
      <c r="S131" s="95"/>
      <c r="T131" s="354"/>
      <c r="U131" s="354"/>
      <c r="V131" s="354"/>
      <c r="W131" s="354"/>
      <c r="X131" s="354"/>
      <c r="Y131" s="354"/>
      <c r="Z131" s="354"/>
      <c r="AA131" s="354"/>
      <c r="AB131" s="354"/>
      <c r="AC131" s="354"/>
      <c r="AD131" s="354"/>
      <c r="AE131" s="354"/>
      <c r="AF131" s="354"/>
    </row>
    <row r="132" spans="1:32" s="171" customFormat="1" ht="18.95" customHeight="1" thickBot="1" x14ac:dyDescent="0.25">
      <c r="A132" s="229"/>
      <c r="B132" s="425"/>
      <c r="C132" s="611"/>
      <c r="D132" s="436"/>
      <c r="E132" s="437"/>
      <c r="F132" s="424"/>
      <c r="G132" s="438"/>
      <c r="H132" s="199"/>
      <c r="I132" s="406"/>
      <c r="J132" s="197"/>
      <c r="K132" s="193"/>
      <c r="L132" s="440"/>
      <c r="M132" s="95"/>
      <c r="N132" s="95"/>
      <c r="O132" s="95"/>
      <c r="P132" s="95"/>
      <c r="Q132" s="95"/>
      <c r="R132" s="95"/>
      <c r="S132" s="95"/>
      <c r="T132" s="354"/>
      <c r="U132" s="354"/>
      <c r="V132" s="354"/>
      <c r="W132" s="354"/>
      <c r="X132" s="354"/>
      <c r="Y132" s="354"/>
      <c r="Z132" s="354"/>
      <c r="AA132" s="354"/>
      <c r="AB132" s="354"/>
      <c r="AC132" s="354"/>
      <c r="AD132" s="354"/>
      <c r="AE132" s="354"/>
      <c r="AF132" s="354"/>
    </row>
    <row r="133" spans="1:32" s="25" customFormat="1" ht="32.25" customHeight="1" x14ac:dyDescent="0.25">
      <c r="A133" s="235"/>
      <c r="B133" s="441" t="s">
        <v>128</v>
      </c>
      <c r="C133" s="442"/>
      <c r="D133" s="385">
        <f>SUM(D129:D132)</f>
        <v>1440000</v>
      </c>
      <c r="E133" s="445">
        <f>SUM(E129:E132)</f>
        <v>0</v>
      </c>
      <c r="F133" s="385">
        <f>SUM(F129:F132)</f>
        <v>0</v>
      </c>
      <c r="G133" s="385">
        <f>SUM(G129:G130)</f>
        <v>38000</v>
      </c>
      <c r="H133" s="385">
        <v>0</v>
      </c>
      <c r="I133" s="482">
        <f>SUM(I129:I130)</f>
        <v>152000</v>
      </c>
      <c r="J133" s="482">
        <v>0</v>
      </c>
      <c r="K133" s="289">
        <f>K131</f>
        <v>1250000</v>
      </c>
      <c r="L133" s="432"/>
      <c r="M133" s="119"/>
      <c r="N133" s="119"/>
      <c r="O133" s="119"/>
      <c r="P133" s="119"/>
      <c r="Q133" s="119"/>
      <c r="R133" s="119"/>
      <c r="S133" s="119"/>
      <c r="T133" s="354"/>
      <c r="U133" s="354"/>
      <c r="V133" s="354"/>
      <c r="W133" s="354"/>
      <c r="X133" s="354"/>
      <c r="Y133" s="354"/>
      <c r="Z133" s="354"/>
      <c r="AA133" s="354"/>
      <c r="AB133" s="354"/>
      <c r="AC133" s="354"/>
      <c r="AD133" s="354"/>
      <c r="AE133" s="354"/>
      <c r="AF133" s="354"/>
    </row>
    <row r="134" spans="1:32" s="25" customFormat="1" ht="19.899999999999999" customHeight="1" thickBot="1" x14ac:dyDescent="0.3">
      <c r="A134" s="235"/>
      <c r="B134" s="443"/>
      <c r="C134" s="444"/>
      <c r="D134" s="386"/>
      <c r="E134" s="446"/>
      <c r="F134" s="386"/>
      <c r="G134" s="386"/>
      <c r="H134" s="386"/>
      <c r="I134" s="483"/>
      <c r="J134" s="483"/>
      <c r="K134" s="290">
        <f>K130</f>
        <v>0</v>
      </c>
      <c r="L134" s="433"/>
      <c r="M134" s="119"/>
      <c r="N134" s="119"/>
      <c r="O134" s="119"/>
      <c r="P134" s="119"/>
      <c r="Q134" s="119"/>
      <c r="R134" s="119"/>
      <c r="S134" s="119"/>
      <c r="T134" s="354"/>
      <c r="U134" s="354"/>
      <c r="V134" s="354"/>
      <c r="W134" s="354"/>
      <c r="X134" s="354"/>
      <c r="Y134" s="354"/>
      <c r="Z134" s="354"/>
      <c r="AA134" s="354"/>
      <c r="AB134" s="354"/>
      <c r="AC134" s="354"/>
      <c r="AD134" s="354"/>
      <c r="AE134" s="354"/>
      <c r="AF134" s="354"/>
    </row>
    <row r="135" spans="1:32" s="235" customFormat="1" ht="16.5" customHeight="1" thickBot="1" x14ac:dyDescent="0.35">
      <c r="B135" s="223"/>
      <c r="C135" s="223"/>
      <c r="D135" s="230"/>
      <c r="E135" s="224"/>
      <c r="F135" s="230"/>
      <c r="G135" s="230"/>
      <c r="H135" s="230"/>
      <c r="I135" s="225"/>
      <c r="J135" s="232"/>
      <c r="K135" s="233"/>
      <c r="L135" s="226"/>
      <c r="M135" s="234"/>
      <c r="N135" s="234"/>
      <c r="O135" s="234"/>
      <c r="P135" s="234"/>
      <c r="Q135" s="234"/>
      <c r="R135" s="234"/>
      <c r="S135" s="234"/>
      <c r="T135" s="354"/>
      <c r="U135" s="354"/>
      <c r="V135" s="354"/>
      <c r="W135" s="354"/>
      <c r="X135" s="354"/>
      <c r="Y135" s="354"/>
      <c r="Z135" s="354"/>
      <c r="AA135" s="354"/>
      <c r="AB135" s="354"/>
      <c r="AC135" s="354"/>
      <c r="AD135" s="354"/>
      <c r="AE135" s="354"/>
      <c r="AF135" s="354"/>
    </row>
    <row r="136" spans="1:32" s="11" customFormat="1" ht="27.75" customHeight="1" thickBot="1" x14ac:dyDescent="0.25">
      <c r="A136" s="275"/>
      <c r="B136" s="494" t="s">
        <v>79</v>
      </c>
      <c r="C136" s="495"/>
      <c r="D136" s="495"/>
      <c r="E136" s="495"/>
      <c r="F136" s="495"/>
      <c r="G136" s="495"/>
      <c r="H136" s="495"/>
      <c r="I136" s="495"/>
      <c r="J136" s="495"/>
      <c r="K136" s="495"/>
      <c r="L136" s="496"/>
      <c r="T136" s="354"/>
      <c r="U136" s="354"/>
      <c r="V136" s="354"/>
      <c r="W136" s="354"/>
      <c r="X136" s="354"/>
      <c r="Y136" s="354"/>
      <c r="Z136" s="354"/>
      <c r="AA136" s="354"/>
      <c r="AB136" s="354"/>
      <c r="AC136" s="354"/>
      <c r="AD136" s="354"/>
      <c r="AE136" s="354"/>
      <c r="AF136" s="354"/>
    </row>
    <row r="137" spans="1:32" s="23" customFormat="1" ht="21" customHeight="1" x14ac:dyDescent="0.25">
      <c r="A137" s="276"/>
      <c r="B137" s="379" t="s">
        <v>0</v>
      </c>
      <c r="C137" s="380"/>
      <c r="D137" s="420" t="s">
        <v>147</v>
      </c>
      <c r="E137" s="426" t="s">
        <v>109</v>
      </c>
      <c r="F137" s="429" t="s">
        <v>129</v>
      </c>
      <c r="G137" s="420" t="s">
        <v>151</v>
      </c>
      <c r="H137" s="420"/>
      <c r="I137" s="420"/>
      <c r="J137" s="420"/>
      <c r="K137" s="420"/>
      <c r="L137" s="418" t="s">
        <v>1</v>
      </c>
      <c r="M137" s="96"/>
      <c r="N137" s="96"/>
      <c r="O137" s="96"/>
      <c r="P137" s="96"/>
      <c r="Q137" s="96"/>
      <c r="R137" s="96"/>
      <c r="S137" s="96"/>
      <c r="T137" s="354"/>
      <c r="U137" s="354"/>
      <c r="V137" s="354"/>
      <c r="W137" s="354"/>
      <c r="X137" s="354"/>
      <c r="Y137" s="354"/>
      <c r="Z137" s="354"/>
      <c r="AA137" s="354"/>
      <c r="AB137" s="354"/>
      <c r="AC137" s="354"/>
      <c r="AD137" s="354"/>
      <c r="AE137" s="354"/>
      <c r="AF137" s="354"/>
    </row>
    <row r="138" spans="1:32" s="23" customFormat="1" ht="18" customHeight="1" x14ac:dyDescent="0.25">
      <c r="A138" s="276"/>
      <c r="B138" s="381"/>
      <c r="C138" s="382"/>
      <c r="D138" s="508"/>
      <c r="E138" s="427"/>
      <c r="F138" s="430"/>
      <c r="G138" s="419" t="s">
        <v>2</v>
      </c>
      <c r="H138" s="421" t="s">
        <v>115</v>
      </c>
      <c r="I138" s="467" t="s">
        <v>3</v>
      </c>
      <c r="J138" s="480" t="s">
        <v>119</v>
      </c>
      <c r="K138" s="192" t="s">
        <v>4</v>
      </c>
      <c r="L138" s="418"/>
      <c r="M138" s="96"/>
      <c r="N138" s="96"/>
      <c r="O138" s="96"/>
      <c r="P138" s="96"/>
      <c r="Q138" s="96"/>
      <c r="R138" s="96"/>
      <c r="S138" s="96"/>
      <c r="T138" s="354"/>
      <c r="U138" s="354"/>
      <c r="V138" s="354"/>
      <c r="W138" s="354"/>
      <c r="X138" s="354"/>
      <c r="Y138" s="354"/>
      <c r="Z138" s="354"/>
      <c r="AA138" s="354"/>
      <c r="AB138" s="354"/>
      <c r="AC138" s="354"/>
      <c r="AD138" s="354"/>
      <c r="AE138" s="354"/>
      <c r="AF138" s="354"/>
    </row>
    <row r="139" spans="1:32" s="23" customFormat="1" ht="22.5" customHeight="1" x14ac:dyDescent="0.25">
      <c r="A139" s="276"/>
      <c r="B139" s="383"/>
      <c r="C139" s="384"/>
      <c r="D139" s="508"/>
      <c r="E139" s="428"/>
      <c r="F139" s="431"/>
      <c r="G139" s="420"/>
      <c r="H139" s="422"/>
      <c r="I139" s="468"/>
      <c r="J139" s="481"/>
      <c r="K139" s="221" t="s">
        <v>5</v>
      </c>
      <c r="L139" s="4" t="s">
        <v>6</v>
      </c>
      <c r="M139" s="96"/>
      <c r="N139" s="96"/>
      <c r="O139" s="96"/>
      <c r="P139" s="96"/>
      <c r="Q139" s="96"/>
      <c r="R139" s="96"/>
      <c r="S139" s="96"/>
      <c r="T139" s="354"/>
      <c r="U139" s="354"/>
      <c r="V139" s="354"/>
      <c r="W139" s="354"/>
      <c r="X139" s="354"/>
      <c r="Y139" s="354"/>
      <c r="Z139" s="354"/>
      <c r="AA139" s="354"/>
      <c r="AB139" s="354"/>
      <c r="AC139" s="354"/>
      <c r="AD139" s="354"/>
      <c r="AE139" s="354"/>
      <c r="AF139" s="354"/>
    </row>
    <row r="140" spans="1:32" s="194" customFormat="1" ht="18" customHeight="1" x14ac:dyDescent="0.25">
      <c r="A140" s="277"/>
      <c r="B140" s="425" t="s">
        <v>7</v>
      </c>
      <c r="C140" s="609" t="s">
        <v>179</v>
      </c>
      <c r="D140" s="436">
        <v>3000000</v>
      </c>
      <c r="E140" s="401">
        <v>0</v>
      </c>
      <c r="F140" s="423">
        <v>0</v>
      </c>
      <c r="G140" s="438" t="s">
        <v>11</v>
      </c>
      <c r="H140" s="218"/>
      <c r="I140" s="405">
        <f>D140*0.8</f>
        <v>2400000</v>
      </c>
      <c r="J140" s="629">
        <v>0</v>
      </c>
      <c r="K140" s="193"/>
      <c r="L140" s="389" t="s">
        <v>12</v>
      </c>
      <c r="M140" s="98"/>
      <c r="N140" s="98"/>
      <c r="O140" s="98"/>
      <c r="P140" s="98"/>
      <c r="Q140" s="98"/>
      <c r="R140" s="98"/>
      <c r="S140" s="98"/>
      <c r="T140" s="354"/>
      <c r="U140" s="354"/>
      <c r="V140" s="354"/>
      <c r="W140" s="354"/>
      <c r="X140" s="354"/>
      <c r="Y140" s="354"/>
      <c r="Z140" s="354"/>
      <c r="AA140" s="354"/>
      <c r="AB140" s="354"/>
      <c r="AC140" s="354"/>
      <c r="AD140" s="354"/>
      <c r="AE140" s="354"/>
      <c r="AF140" s="354"/>
    </row>
    <row r="141" spans="1:32" s="194" customFormat="1" ht="28.5" customHeight="1" thickBot="1" x14ac:dyDescent="0.3">
      <c r="A141" s="277"/>
      <c r="B141" s="425"/>
      <c r="C141" s="409"/>
      <c r="D141" s="436"/>
      <c r="E141" s="654"/>
      <c r="F141" s="424"/>
      <c r="G141" s="438"/>
      <c r="H141" s="217"/>
      <c r="I141" s="406"/>
      <c r="J141" s="630"/>
      <c r="K141" s="193">
        <f>D140*0.2</f>
        <v>600000</v>
      </c>
      <c r="L141" s="390"/>
      <c r="M141" s="98"/>
      <c r="N141" s="98"/>
      <c r="O141" s="98"/>
      <c r="P141" s="98"/>
      <c r="Q141" s="98"/>
      <c r="R141" s="98"/>
      <c r="S141" s="98"/>
      <c r="T141" s="354"/>
      <c r="U141" s="354"/>
      <c r="V141" s="354"/>
      <c r="W141" s="354"/>
      <c r="X141" s="354"/>
      <c r="Y141" s="354"/>
      <c r="Z141" s="354"/>
      <c r="AA141" s="354"/>
      <c r="AB141" s="354"/>
      <c r="AC141" s="354"/>
      <c r="AD141" s="354"/>
      <c r="AE141" s="354"/>
      <c r="AF141" s="354"/>
    </row>
    <row r="142" spans="1:32" s="222" customFormat="1" ht="18.95" customHeight="1" x14ac:dyDescent="0.2">
      <c r="A142" s="229"/>
      <c r="B142" s="441" t="s">
        <v>80</v>
      </c>
      <c r="C142" s="442"/>
      <c r="D142" s="385">
        <f>SUM(D140:D141)</f>
        <v>3000000</v>
      </c>
      <c r="E142" s="517">
        <f>SUM(E140)</f>
        <v>0</v>
      </c>
      <c r="F142" s="385">
        <f>SUM(F140:F141)</f>
        <v>0</v>
      </c>
      <c r="G142" s="385">
        <v>0</v>
      </c>
      <c r="H142" s="385">
        <v>0</v>
      </c>
      <c r="I142" s="482">
        <f>SUM(I140)</f>
        <v>2400000</v>
      </c>
      <c r="J142" s="482">
        <f>SUM(J140)</f>
        <v>0</v>
      </c>
      <c r="K142" s="289"/>
      <c r="L142" s="432"/>
      <c r="M142" s="95"/>
      <c r="N142" s="95"/>
      <c r="O142" s="95"/>
      <c r="P142" s="95"/>
      <c r="Q142" s="95"/>
      <c r="R142" s="95"/>
      <c r="S142" s="95"/>
      <c r="T142" s="354"/>
      <c r="U142" s="354"/>
      <c r="V142" s="354"/>
      <c r="W142" s="354"/>
      <c r="X142" s="354"/>
      <c r="Y142" s="354"/>
      <c r="Z142" s="354"/>
      <c r="AA142" s="354"/>
      <c r="AB142" s="354"/>
      <c r="AC142" s="354"/>
      <c r="AD142" s="354"/>
      <c r="AE142" s="354"/>
      <c r="AF142" s="354"/>
    </row>
    <row r="143" spans="1:32" s="222" customFormat="1" ht="18.95" customHeight="1" thickBot="1" x14ac:dyDescent="0.25">
      <c r="A143" s="229"/>
      <c r="B143" s="443"/>
      <c r="C143" s="444"/>
      <c r="D143" s="386"/>
      <c r="E143" s="446"/>
      <c r="F143" s="386"/>
      <c r="G143" s="386"/>
      <c r="H143" s="386"/>
      <c r="I143" s="483"/>
      <c r="J143" s="483"/>
      <c r="K143" s="290">
        <f>K141</f>
        <v>600000</v>
      </c>
      <c r="L143" s="433"/>
      <c r="M143" s="95"/>
      <c r="N143" s="95"/>
      <c r="O143" s="95"/>
      <c r="P143" s="95"/>
      <c r="Q143" s="95"/>
      <c r="R143" s="95"/>
      <c r="S143" s="95"/>
      <c r="T143" s="354"/>
      <c r="U143" s="354"/>
      <c r="V143" s="354"/>
      <c r="W143" s="354"/>
      <c r="X143" s="354"/>
      <c r="Y143" s="354"/>
      <c r="Z143" s="354"/>
      <c r="AA143" s="354"/>
      <c r="AB143" s="354"/>
      <c r="AC143" s="354"/>
      <c r="AD143" s="354"/>
      <c r="AE143" s="354"/>
      <c r="AF143" s="354"/>
    </row>
    <row r="144" spans="1:32" s="23" customFormat="1" ht="29.25" customHeight="1" thickBot="1" x14ac:dyDescent="0.3">
      <c r="A144" s="276"/>
      <c r="B144" s="19"/>
      <c r="C144" s="19"/>
      <c r="D144" s="20"/>
      <c r="E144" s="20"/>
      <c r="F144" s="20"/>
      <c r="G144" s="20"/>
      <c r="H144" s="20"/>
      <c r="I144" s="20"/>
      <c r="J144" s="20"/>
      <c r="K144" s="21"/>
      <c r="L144" s="20"/>
      <c r="M144" s="96"/>
      <c r="N144" s="96"/>
      <c r="O144" s="96"/>
      <c r="P144" s="96"/>
      <c r="Q144" s="96"/>
      <c r="R144" s="96"/>
      <c r="S144" s="96"/>
      <c r="T144" s="354"/>
      <c r="U144" s="354"/>
      <c r="V144" s="354"/>
      <c r="W144" s="354"/>
      <c r="X144" s="354"/>
      <c r="Y144" s="354"/>
      <c r="Z144" s="354"/>
      <c r="AA144" s="354"/>
      <c r="AB144" s="354"/>
      <c r="AC144" s="354"/>
      <c r="AD144" s="354"/>
      <c r="AE144" s="354"/>
      <c r="AF144" s="354"/>
    </row>
    <row r="145" spans="1:32" s="48" customFormat="1" ht="22.5" customHeight="1" thickBot="1" x14ac:dyDescent="0.25">
      <c r="A145" s="280"/>
      <c r="B145" s="494" t="s">
        <v>45</v>
      </c>
      <c r="C145" s="495"/>
      <c r="D145" s="495"/>
      <c r="E145" s="495"/>
      <c r="F145" s="495"/>
      <c r="G145" s="495"/>
      <c r="H145" s="495"/>
      <c r="I145" s="495"/>
      <c r="J145" s="495"/>
      <c r="K145" s="495"/>
      <c r="L145" s="496"/>
      <c r="M145" s="61"/>
      <c r="N145" s="61"/>
      <c r="O145" s="61"/>
      <c r="P145" s="61"/>
      <c r="Q145" s="61"/>
      <c r="R145" s="61"/>
      <c r="S145" s="61"/>
      <c r="T145" s="354"/>
      <c r="U145" s="354"/>
      <c r="V145" s="354"/>
      <c r="W145" s="354"/>
      <c r="X145" s="354"/>
      <c r="Y145" s="354"/>
      <c r="Z145" s="354"/>
      <c r="AA145" s="354"/>
      <c r="AB145" s="354"/>
      <c r="AC145" s="354"/>
      <c r="AD145" s="354"/>
      <c r="AE145" s="354"/>
      <c r="AF145" s="354"/>
    </row>
    <row r="146" spans="1:32" s="48" customFormat="1" ht="21.75" customHeight="1" x14ac:dyDescent="0.2">
      <c r="A146" s="280"/>
      <c r="B146" s="381" t="s">
        <v>0</v>
      </c>
      <c r="C146" s="382"/>
      <c r="D146" s="420" t="s">
        <v>147</v>
      </c>
      <c r="E146" s="426" t="s">
        <v>109</v>
      </c>
      <c r="F146" s="429" t="s">
        <v>129</v>
      </c>
      <c r="G146" s="420" t="s">
        <v>151</v>
      </c>
      <c r="H146" s="420"/>
      <c r="I146" s="420"/>
      <c r="J146" s="420"/>
      <c r="K146" s="420"/>
      <c r="L146" s="418" t="s">
        <v>1</v>
      </c>
      <c r="M146" s="61"/>
      <c r="N146" s="61"/>
      <c r="O146" s="61"/>
      <c r="P146" s="61"/>
      <c r="Q146" s="61"/>
      <c r="R146" s="61"/>
      <c r="S146" s="61"/>
      <c r="T146" s="354"/>
      <c r="U146" s="354"/>
      <c r="V146" s="354"/>
      <c r="W146" s="354"/>
      <c r="X146" s="354"/>
      <c r="Y146" s="354"/>
      <c r="Z146" s="354"/>
      <c r="AA146" s="354"/>
      <c r="AB146" s="354"/>
      <c r="AC146" s="354"/>
      <c r="AD146" s="354"/>
      <c r="AE146" s="354"/>
      <c r="AF146" s="354"/>
    </row>
    <row r="147" spans="1:32" s="48" customFormat="1" ht="19.5" customHeight="1" x14ac:dyDescent="0.2">
      <c r="A147" s="280"/>
      <c r="B147" s="381"/>
      <c r="C147" s="382"/>
      <c r="D147" s="508"/>
      <c r="E147" s="427"/>
      <c r="F147" s="430"/>
      <c r="G147" s="419" t="s">
        <v>2</v>
      </c>
      <c r="H147" s="421" t="s">
        <v>115</v>
      </c>
      <c r="I147" s="467" t="s">
        <v>3</v>
      </c>
      <c r="J147" s="480" t="s">
        <v>119</v>
      </c>
      <c r="K147" s="467" t="s">
        <v>4</v>
      </c>
      <c r="L147" s="418"/>
      <c r="M147" s="111"/>
      <c r="N147" s="111"/>
      <c r="O147" s="111"/>
      <c r="P147" s="112"/>
      <c r="Q147" s="112"/>
      <c r="R147" s="113"/>
      <c r="S147" s="61"/>
      <c r="T147" s="354"/>
      <c r="U147" s="354"/>
      <c r="V147" s="354"/>
      <c r="W147" s="354"/>
      <c r="X147" s="354"/>
      <c r="Y147" s="354"/>
      <c r="Z147" s="354"/>
      <c r="AA147" s="354"/>
      <c r="AB147" s="354"/>
      <c r="AC147" s="354"/>
      <c r="AD147" s="354"/>
      <c r="AE147" s="354"/>
      <c r="AF147" s="354"/>
    </row>
    <row r="148" spans="1:32" s="48" customFormat="1" ht="31.15" customHeight="1" x14ac:dyDescent="0.2">
      <c r="A148" s="280"/>
      <c r="B148" s="383"/>
      <c r="C148" s="384"/>
      <c r="D148" s="508"/>
      <c r="E148" s="428"/>
      <c r="F148" s="431"/>
      <c r="G148" s="420"/>
      <c r="H148" s="422"/>
      <c r="I148" s="468"/>
      <c r="J148" s="481"/>
      <c r="K148" s="468"/>
      <c r="L148" s="4" t="s">
        <v>6</v>
      </c>
      <c r="M148" s="108"/>
      <c r="N148" s="106" t="s">
        <v>101</v>
      </c>
      <c r="O148" s="108"/>
      <c r="P148" s="109"/>
      <c r="Q148" s="109"/>
      <c r="R148" s="110"/>
      <c r="S148" s="61"/>
      <c r="T148" s="354"/>
      <c r="U148" s="354"/>
      <c r="V148" s="354"/>
      <c r="W148" s="354"/>
      <c r="X148" s="354"/>
      <c r="Y148" s="354"/>
      <c r="Z148" s="354"/>
      <c r="AA148" s="354"/>
      <c r="AB148" s="354"/>
      <c r="AC148" s="354"/>
      <c r="AD148" s="354"/>
      <c r="AE148" s="354"/>
      <c r="AF148" s="354"/>
    </row>
    <row r="149" spans="1:32" s="180" customFormat="1" ht="19.5" customHeight="1" x14ac:dyDescent="0.2">
      <c r="B149" s="395" t="s">
        <v>7</v>
      </c>
      <c r="C149" s="412" t="s">
        <v>38</v>
      </c>
      <c r="D149" s="410">
        <v>499000</v>
      </c>
      <c r="E149" s="401">
        <v>0</v>
      </c>
      <c r="F149" s="423">
        <v>0</v>
      </c>
      <c r="G149" s="456"/>
      <c r="H149" s="489"/>
      <c r="I149" s="489"/>
      <c r="J149" s="137"/>
      <c r="K149" s="405">
        <f>D149</f>
        <v>499000</v>
      </c>
      <c r="L149" s="439" t="s">
        <v>143</v>
      </c>
      <c r="M149" s="176"/>
      <c r="N149" s="176"/>
      <c r="O149" s="176"/>
      <c r="P149" s="177"/>
      <c r="Q149" s="177"/>
      <c r="R149" s="178"/>
      <c r="S149" s="179"/>
      <c r="T149" s="354"/>
      <c r="U149" s="354"/>
      <c r="V149" s="354"/>
      <c r="W149" s="354"/>
      <c r="X149" s="354"/>
      <c r="Y149" s="354"/>
      <c r="Z149" s="354"/>
      <c r="AA149" s="354"/>
      <c r="AB149" s="354"/>
      <c r="AC149" s="354"/>
      <c r="AD149" s="354"/>
      <c r="AE149" s="354"/>
      <c r="AF149" s="354"/>
    </row>
    <row r="150" spans="1:32" s="180" customFormat="1" ht="29.25" customHeight="1" x14ac:dyDescent="0.2">
      <c r="B150" s="396"/>
      <c r="C150" s="447"/>
      <c r="D150" s="411"/>
      <c r="E150" s="402"/>
      <c r="F150" s="424"/>
      <c r="G150" s="457"/>
      <c r="H150" s="490"/>
      <c r="I150" s="490"/>
      <c r="J150" s="138"/>
      <c r="K150" s="406"/>
      <c r="L150" s="440"/>
      <c r="M150" s="181"/>
      <c r="N150" s="182" t="s">
        <v>102</v>
      </c>
      <c r="O150" s="181"/>
      <c r="P150" s="183"/>
      <c r="Q150" s="183"/>
      <c r="R150" s="184"/>
      <c r="S150" s="179"/>
      <c r="T150" s="354"/>
      <c r="U150" s="354"/>
      <c r="V150" s="354"/>
      <c r="W150" s="354"/>
      <c r="X150" s="354"/>
      <c r="Y150" s="354"/>
      <c r="Z150" s="354"/>
      <c r="AA150" s="354"/>
      <c r="AB150" s="354"/>
      <c r="AC150" s="354"/>
      <c r="AD150" s="354"/>
      <c r="AE150" s="354"/>
      <c r="AF150" s="354"/>
    </row>
    <row r="151" spans="1:32" s="24" customFormat="1" ht="19.5" customHeight="1" x14ac:dyDescent="0.2">
      <c r="A151" s="180"/>
      <c r="B151" s="395" t="s">
        <v>9</v>
      </c>
      <c r="C151" s="447" t="s">
        <v>95</v>
      </c>
      <c r="D151" s="478">
        <v>90000</v>
      </c>
      <c r="E151" s="437">
        <v>0</v>
      </c>
      <c r="F151" s="423">
        <v>0</v>
      </c>
      <c r="G151" s="405">
        <f>D151</f>
        <v>90000</v>
      </c>
      <c r="H151" s="163"/>
      <c r="I151" s="489"/>
      <c r="J151" s="167"/>
      <c r="K151" s="405"/>
      <c r="L151" s="389" t="s">
        <v>118</v>
      </c>
      <c r="M151" s="80"/>
      <c r="N151" s="80"/>
      <c r="O151" s="80"/>
      <c r="P151" s="80"/>
      <c r="Q151" s="80"/>
      <c r="R151" s="80"/>
      <c r="S151" s="80"/>
      <c r="T151" s="354"/>
      <c r="U151" s="354"/>
      <c r="V151" s="354"/>
      <c r="W151" s="354"/>
      <c r="X151" s="354"/>
      <c r="Y151" s="354"/>
      <c r="Z151" s="354"/>
      <c r="AA151" s="354"/>
      <c r="AB151" s="354"/>
      <c r="AC151" s="354"/>
      <c r="AD151" s="354"/>
      <c r="AE151" s="354"/>
      <c r="AF151" s="354"/>
    </row>
    <row r="152" spans="1:32" s="24" customFormat="1" ht="14.25" customHeight="1" x14ac:dyDescent="0.2">
      <c r="A152" s="180"/>
      <c r="B152" s="396"/>
      <c r="C152" s="448"/>
      <c r="D152" s="479"/>
      <c r="E152" s="402"/>
      <c r="F152" s="424"/>
      <c r="G152" s="406"/>
      <c r="H152" s="164"/>
      <c r="I152" s="490"/>
      <c r="J152" s="168"/>
      <c r="K152" s="406"/>
      <c r="L152" s="453"/>
      <c r="M152" s="80"/>
      <c r="N152" s="80"/>
      <c r="O152" s="80"/>
      <c r="P152" s="80"/>
      <c r="Q152" s="80"/>
      <c r="R152" s="80"/>
      <c r="S152" s="80"/>
      <c r="T152" s="354"/>
      <c r="U152" s="354"/>
      <c r="V152" s="354"/>
      <c r="W152" s="354"/>
      <c r="X152" s="354"/>
      <c r="Y152" s="354"/>
      <c r="Z152" s="354"/>
      <c r="AA152" s="354"/>
      <c r="AB152" s="354"/>
      <c r="AC152" s="354"/>
      <c r="AD152" s="354"/>
      <c r="AE152" s="354"/>
      <c r="AF152" s="354"/>
    </row>
    <row r="153" spans="1:32" s="24" customFormat="1" ht="20.100000000000001" customHeight="1" x14ac:dyDescent="0.2">
      <c r="A153" s="180"/>
      <c r="B153" s="395" t="s">
        <v>10</v>
      </c>
      <c r="C153" s="397" t="s">
        <v>159</v>
      </c>
      <c r="D153" s="478">
        <v>160000</v>
      </c>
      <c r="E153" s="401">
        <v>0</v>
      </c>
      <c r="F153" s="423">
        <v>0</v>
      </c>
      <c r="G153" s="434"/>
      <c r="H153" s="155"/>
      <c r="I153" s="403"/>
      <c r="J153" s="136"/>
      <c r="K153" s="434">
        <f>D153</f>
        <v>160000</v>
      </c>
      <c r="L153" s="389" t="s">
        <v>36</v>
      </c>
      <c r="M153" s="80"/>
      <c r="N153" s="80"/>
      <c r="O153" s="80"/>
      <c r="P153" s="80"/>
      <c r="Q153" s="80"/>
      <c r="R153" s="80"/>
      <c r="S153" s="80"/>
      <c r="T153" s="354"/>
      <c r="U153" s="354"/>
      <c r="V153" s="354"/>
      <c r="W153" s="354"/>
      <c r="X153" s="354"/>
      <c r="Y153" s="354"/>
      <c r="Z153" s="354"/>
      <c r="AA153" s="354"/>
      <c r="AB153" s="354"/>
      <c r="AC153" s="354"/>
      <c r="AD153" s="354"/>
      <c r="AE153" s="354"/>
      <c r="AF153" s="354"/>
    </row>
    <row r="154" spans="1:32" s="28" customFormat="1" ht="20.100000000000001" customHeight="1" x14ac:dyDescent="0.25">
      <c r="A154" s="281"/>
      <c r="B154" s="396"/>
      <c r="C154" s="398"/>
      <c r="D154" s="479"/>
      <c r="E154" s="402"/>
      <c r="F154" s="424"/>
      <c r="G154" s="435"/>
      <c r="H154" s="156"/>
      <c r="I154" s="404"/>
      <c r="J154" s="135"/>
      <c r="K154" s="435"/>
      <c r="L154" s="390"/>
      <c r="M154" s="120"/>
      <c r="N154" s="120"/>
      <c r="O154" s="120"/>
      <c r="P154" s="120"/>
      <c r="Q154" s="120"/>
      <c r="R154" s="120"/>
      <c r="S154" s="120"/>
      <c r="T154" s="354"/>
      <c r="U154" s="354"/>
      <c r="V154" s="354"/>
      <c r="W154" s="354"/>
      <c r="X154" s="354"/>
      <c r="Y154" s="354"/>
      <c r="Z154" s="354"/>
      <c r="AA154" s="354"/>
      <c r="AB154" s="354"/>
      <c r="AC154" s="354"/>
      <c r="AD154" s="354"/>
      <c r="AE154" s="354"/>
      <c r="AF154" s="354"/>
    </row>
    <row r="155" spans="1:32" s="200" customFormat="1" ht="20.100000000000001" customHeight="1" x14ac:dyDescent="0.2">
      <c r="A155" s="180"/>
      <c r="B155" s="395" t="s">
        <v>13</v>
      </c>
      <c r="C155" s="397" t="s">
        <v>160</v>
      </c>
      <c r="D155" s="478">
        <v>380000</v>
      </c>
      <c r="E155" s="401">
        <v>0</v>
      </c>
      <c r="F155" s="423">
        <v>0</v>
      </c>
      <c r="G155" s="434"/>
      <c r="H155" s="314"/>
      <c r="I155" s="403"/>
      <c r="J155" s="317"/>
      <c r="K155" s="434">
        <f>D155</f>
        <v>380000</v>
      </c>
      <c r="L155" s="389" t="s">
        <v>36</v>
      </c>
      <c r="M155" s="313"/>
      <c r="N155" s="313"/>
      <c r="O155" s="313"/>
      <c r="P155" s="313"/>
      <c r="Q155" s="313"/>
      <c r="R155" s="313"/>
      <c r="S155" s="313"/>
      <c r="T155" s="354"/>
      <c r="U155" s="354"/>
      <c r="V155" s="354"/>
      <c r="W155" s="354"/>
      <c r="X155" s="354"/>
      <c r="Y155" s="354"/>
      <c r="Z155" s="354"/>
      <c r="AA155" s="354"/>
      <c r="AB155" s="354"/>
      <c r="AC155" s="354"/>
      <c r="AD155" s="354"/>
      <c r="AE155" s="354"/>
      <c r="AF155" s="354"/>
    </row>
    <row r="156" spans="1:32" s="191" customFormat="1" ht="20.100000000000001" customHeight="1" x14ac:dyDescent="0.25">
      <c r="A156" s="281"/>
      <c r="B156" s="396"/>
      <c r="C156" s="398"/>
      <c r="D156" s="479"/>
      <c r="E156" s="402"/>
      <c r="F156" s="424"/>
      <c r="G156" s="435"/>
      <c r="H156" s="315"/>
      <c r="I156" s="404"/>
      <c r="J156" s="318"/>
      <c r="K156" s="435"/>
      <c r="L156" s="390"/>
      <c r="M156" s="120"/>
      <c r="N156" s="120"/>
      <c r="O156" s="120"/>
      <c r="P156" s="120"/>
      <c r="Q156" s="120"/>
      <c r="R156" s="120"/>
      <c r="S156" s="120"/>
      <c r="T156" s="354"/>
      <c r="U156" s="354"/>
      <c r="V156" s="354"/>
      <c r="W156" s="354"/>
      <c r="X156" s="354"/>
      <c r="Y156" s="354"/>
      <c r="Z156" s="354"/>
      <c r="AA156" s="354"/>
      <c r="AB156" s="354"/>
      <c r="AC156" s="354"/>
      <c r="AD156" s="354"/>
      <c r="AE156" s="354"/>
      <c r="AF156" s="354"/>
    </row>
    <row r="157" spans="1:32" s="200" customFormat="1" ht="20.100000000000001" customHeight="1" x14ac:dyDescent="0.2">
      <c r="A157" s="180"/>
      <c r="B157" s="395" t="s">
        <v>15</v>
      </c>
      <c r="C157" s="397" t="s">
        <v>161</v>
      </c>
      <c r="D157" s="478">
        <v>700000</v>
      </c>
      <c r="E157" s="401">
        <v>0</v>
      </c>
      <c r="F157" s="423">
        <v>0</v>
      </c>
      <c r="G157" s="434"/>
      <c r="H157" s="314"/>
      <c r="I157" s="403"/>
      <c r="J157" s="317"/>
      <c r="K157" s="434">
        <f>D157</f>
        <v>700000</v>
      </c>
      <c r="L157" s="389" t="s">
        <v>12</v>
      </c>
      <c r="M157" s="313"/>
      <c r="N157" s="313"/>
      <c r="O157" s="313"/>
      <c r="P157" s="313"/>
      <c r="Q157" s="313"/>
      <c r="R157" s="313"/>
      <c r="S157" s="313"/>
      <c r="T157" s="354"/>
      <c r="U157" s="354"/>
      <c r="V157" s="354"/>
      <c r="W157" s="354"/>
      <c r="X157" s="354"/>
      <c r="Y157" s="354"/>
      <c r="Z157" s="354"/>
      <c r="AA157" s="354"/>
      <c r="AB157" s="354"/>
      <c r="AC157" s="354"/>
      <c r="AD157" s="354"/>
      <c r="AE157" s="354"/>
      <c r="AF157" s="354"/>
    </row>
    <row r="158" spans="1:32" s="191" customFormat="1" ht="20.100000000000001" customHeight="1" x14ac:dyDescent="0.25">
      <c r="A158" s="281"/>
      <c r="B158" s="396"/>
      <c r="C158" s="398"/>
      <c r="D158" s="479"/>
      <c r="E158" s="402"/>
      <c r="F158" s="424"/>
      <c r="G158" s="435"/>
      <c r="H158" s="315"/>
      <c r="I158" s="404"/>
      <c r="J158" s="318"/>
      <c r="K158" s="435"/>
      <c r="L158" s="390"/>
      <c r="M158" s="120"/>
      <c r="N158" s="120"/>
      <c r="O158" s="120"/>
      <c r="P158" s="120"/>
      <c r="Q158" s="120"/>
      <c r="R158" s="120"/>
      <c r="S158" s="120"/>
      <c r="T158" s="354"/>
      <c r="U158" s="354"/>
      <c r="V158" s="354"/>
      <c r="W158" s="354"/>
      <c r="X158" s="354"/>
      <c r="Y158" s="354"/>
      <c r="Z158" s="354"/>
      <c r="AA158" s="354"/>
      <c r="AB158" s="354"/>
      <c r="AC158" s="354"/>
      <c r="AD158" s="354"/>
      <c r="AE158" s="354"/>
      <c r="AF158" s="354"/>
    </row>
    <row r="159" spans="1:32" s="191" customFormat="1" ht="36.75" customHeight="1" x14ac:dyDescent="0.25">
      <c r="A159" s="281"/>
      <c r="B159" s="249" t="s">
        <v>16</v>
      </c>
      <c r="C159" s="330" t="s">
        <v>163</v>
      </c>
      <c r="D159" s="303">
        <v>850000</v>
      </c>
      <c r="E159" s="325">
        <v>0</v>
      </c>
      <c r="F159" s="291"/>
      <c r="G159" s="326"/>
      <c r="H159" s="326"/>
      <c r="I159" s="316"/>
      <c r="J159" s="327"/>
      <c r="K159" s="326">
        <f>D159</f>
        <v>850000</v>
      </c>
      <c r="L159" s="328" t="s">
        <v>12</v>
      </c>
      <c r="M159" s="120"/>
      <c r="N159" s="120"/>
      <c r="O159" s="120"/>
      <c r="P159" s="120"/>
      <c r="Q159" s="120"/>
      <c r="R159" s="120"/>
      <c r="S159" s="120"/>
      <c r="T159" s="354"/>
      <c r="U159" s="354"/>
      <c r="V159" s="354"/>
      <c r="W159" s="354"/>
      <c r="X159" s="354"/>
      <c r="Y159" s="354"/>
      <c r="Z159" s="354"/>
      <c r="AA159" s="354"/>
      <c r="AB159" s="354"/>
      <c r="AC159" s="354"/>
      <c r="AD159" s="354"/>
      <c r="AE159" s="354"/>
      <c r="AF159" s="354"/>
    </row>
    <row r="160" spans="1:32" s="191" customFormat="1" ht="36.75" customHeight="1" thickBot="1" x14ac:dyDescent="0.3">
      <c r="A160" s="281"/>
      <c r="B160" s="249" t="s">
        <v>55</v>
      </c>
      <c r="C160" s="329" t="s">
        <v>162</v>
      </c>
      <c r="D160" s="236">
        <v>140000</v>
      </c>
      <c r="E160" s="248">
        <v>0</v>
      </c>
      <c r="F160" s="292"/>
      <c r="G160" s="250"/>
      <c r="H160" s="250"/>
      <c r="I160" s="241"/>
      <c r="J160" s="246"/>
      <c r="K160" s="250">
        <f>D160</f>
        <v>140000</v>
      </c>
      <c r="L160" s="274" t="s">
        <v>36</v>
      </c>
      <c r="M160" s="120"/>
      <c r="N160" s="120"/>
      <c r="O160" s="120"/>
      <c r="P160" s="120"/>
      <c r="Q160" s="120"/>
      <c r="R160" s="120"/>
      <c r="S160" s="120"/>
      <c r="T160" s="354"/>
      <c r="U160" s="354"/>
      <c r="V160" s="354"/>
      <c r="W160" s="354"/>
      <c r="X160" s="354"/>
      <c r="Y160" s="354"/>
      <c r="Z160" s="354"/>
      <c r="AA160" s="354"/>
      <c r="AB160" s="354"/>
      <c r="AC160" s="354"/>
      <c r="AD160" s="354"/>
      <c r="AE160" s="354"/>
      <c r="AF160" s="354"/>
    </row>
    <row r="161" spans="1:32" s="74" customFormat="1" ht="27" customHeight="1" x14ac:dyDescent="0.25">
      <c r="A161" s="281"/>
      <c r="B161" s="513" t="s">
        <v>87</v>
      </c>
      <c r="C161" s="514"/>
      <c r="D161" s="393">
        <f>SUM(D149:D160)</f>
        <v>2819000</v>
      </c>
      <c r="E161" s="505">
        <f>SUM(E149:E160)</f>
        <v>0</v>
      </c>
      <c r="F161" s="393">
        <f>SUM(F149:F160)</f>
        <v>0</v>
      </c>
      <c r="G161" s="393">
        <f>SUM(G149:G160)</f>
        <v>90000</v>
      </c>
      <c r="H161" s="393">
        <f>SUM(H149:H154)</f>
        <v>0</v>
      </c>
      <c r="I161" s="393">
        <f>SUM(I149:I160)</f>
        <v>0</v>
      </c>
      <c r="J161" s="299"/>
      <c r="K161" s="393">
        <f>SUM(K149:K160)</f>
        <v>2729000</v>
      </c>
      <c r="L161" s="391"/>
      <c r="M161" s="121"/>
      <c r="N161" s="121"/>
      <c r="O161" s="121"/>
      <c r="P161" s="121"/>
      <c r="Q161" s="121"/>
      <c r="R161" s="121"/>
      <c r="S161" s="121"/>
      <c r="T161" s="354"/>
      <c r="U161" s="354"/>
      <c r="V161" s="354"/>
      <c r="W161" s="354"/>
      <c r="X161" s="354"/>
      <c r="Y161" s="354"/>
      <c r="Z161" s="354"/>
      <c r="AA161" s="354"/>
      <c r="AB161" s="354"/>
      <c r="AC161" s="354"/>
      <c r="AD161" s="354"/>
      <c r="AE161" s="354"/>
      <c r="AF161" s="354"/>
    </row>
    <row r="162" spans="1:32" s="74" customFormat="1" ht="13.15" customHeight="1" thickBot="1" x14ac:dyDescent="0.3">
      <c r="A162" s="281"/>
      <c r="B162" s="515"/>
      <c r="C162" s="516"/>
      <c r="D162" s="394"/>
      <c r="E162" s="506"/>
      <c r="F162" s="394"/>
      <c r="G162" s="394"/>
      <c r="H162" s="394"/>
      <c r="I162" s="394"/>
      <c r="J162" s="300"/>
      <c r="K162" s="394"/>
      <c r="L162" s="392"/>
      <c r="M162" s="121"/>
      <c r="N162" s="121"/>
      <c r="O162" s="121"/>
      <c r="P162" s="121"/>
      <c r="Q162" s="121"/>
      <c r="R162" s="121"/>
      <c r="S162" s="121"/>
      <c r="T162" s="354"/>
      <c r="U162" s="354"/>
      <c r="V162" s="354"/>
      <c r="W162" s="354"/>
      <c r="X162" s="354"/>
      <c r="Y162" s="354"/>
      <c r="Z162" s="354"/>
      <c r="AA162" s="354"/>
      <c r="AB162" s="354"/>
      <c r="AC162" s="354"/>
      <c r="AD162" s="354"/>
      <c r="AE162" s="354"/>
      <c r="AF162" s="354"/>
    </row>
    <row r="163" spans="1:32" s="74" customFormat="1" ht="9" customHeight="1" x14ac:dyDescent="0.3">
      <c r="A163" s="281"/>
      <c r="B163" s="19"/>
      <c r="C163" s="19"/>
      <c r="D163" s="20"/>
      <c r="E163" s="20"/>
      <c r="F163" s="20"/>
      <c r="G163" s="20"/>
      <c r="H163" s="20"/>
      <c r="I163" s="20"/>
      <c r="J163" s="20"/>
      <c r="K163" s="20"/>
      <c r="L163" s="27"/>
      <c r="M163" s="121"/>
      <c r="N163" s="121"/>
      <c r="O163" s="121"/>
      <c r="P163" s="121"/>
      <c r="Q163" s="121"/>
      <c r="R163" s="121"/>
      <c r="S163" s="121"/>
      <c r="T163" s="354"/>
      <c r="U163" s="354"/>
      <c r="V163" s="354"/>
      <c r="W163" s="354"/>
      <c r="X163" s="354"/>
      <c r="Y163" s="354"/>
      <c r="Z163" s="354"/>
      <c r="AA163" s="354"/>
      <c r="AB163" s="354"/>
      <c r="AC163" s="354"/>
      <c r="AD163" s="354"/>
      <c r="AE163" s="354"/>
      <c r="AF163" s="354"/>
    </row>
    <row r="164" spans="1:32" s="25" customFormat="1" ht="10.5" customHeight="1" thickBot="1" x14ac:dyDescent="0.35">
      <c r="A164" s="235"/>
      <c r="B164" s="75"/>
      <c r="C164" s="19"/>
      <c r="D164" s="20"/>
      <c r="E164" s="20"/>
      <c r="F164" s="20"/>
      <c r="G164" s="20"/>
      <c r="H164" s="20"/>
      <c r="I164" s="20"/>
      <c r="J164" s="20"/>
      <c r="K164" s="20"/>
      <c r="L164" s="76"/>
      <c r="M164" s="119"/>
      <c r="N164" s="119"/>
      <c r="O164" s="119"/>
      <c r="P164" s="119"/>
      <c r="Q164" s="119"/>
      <c r="R164" s="119"/>
      <c r="S164" s="119"/>
      <c r="T164" s="354"/>
      <c r="U164" s="354"/>
      <c r="V164" s="354"/>
      <c r="W164" s="354"/>
      <c r="X164" s="354"/>
      <c r="Y164" s="354"/>
      <c r="Z164" s="354"/>
      <c r="AA164" s="354"/>
      <c r="AB164" s="354"/>
      <c r="AC164" s="354"/>
      <c r="AD164" s="354"/>
      <c r="AE164" s="354"/>
      <c r="AF164" s="354"/>
    </row>
    <row r="165" spans="1:32" s="28" customFormat="1" ht="23.25" customHeight="1" x14ac:dyDescent="0.25">
      <c r="A165" s="281"/>
      <c r="B165" s="573" t="s">
        <v>85</v>
      </c>
      <c r="C165" s="574"/>
      <c r="D165" s="393">
        <f>D161+D142+D133</f>
        <v>7259000</v>
      </c>
      <c r="E165" s="505">
        <f>E161+E142+E133</f>
        <v>0</v>
      </c>
      <c r="F165" s="393">
        <f>F161+F142+F133</f>
        <v>0</v>
      </c>
      <c r="G165" s="393">
        <f>G133+G142+G161</f>
        <v>128000</v>
      </c>
      <c r="H165" s="393">
        <v>0</v>
      </c>
      <c r="I165" s="393">
        <f>I161+I142+I133</f>
        <v>2552000</v>
      </c>
      <c r="J165" s="393">
        <f>J161+J142+J133</f>
        <v>0</v>
      </c>
      <c r="K165" s="301">
        <f>K161+K133</f>
        <v>3979000</v>
      </c>
      <c r="L165" s="296"/>
      <c r="M165" s="120"/>
      <c r="N165" s="120"/>
      <c r="O165" s="120"/>
      <c r="P165" s="120"/>
      <c r="Q165" s="120"/>
      <c r="R165" s="120"/>
      <c r="S165" s="120"/>
      <c r="T165" s="354"/>
      <c r="U165" s="354"/>
      <c r="V165" s="354"/>
      <c r="W165" s="354"/>
      <c r="X165" s="354"/>
      <c r="Y165" s="354"/>
      <c r="Z165" s="354"/>
      <c r="AA165" s="354"/>
      <c r="AB165" s="354"/>
      <c r="AC165" s="354"/>
      <c r="AD165" s="354"/>
      <c r="AE165" s="354"/>
      <c r="AF165" s="354"/>
    </row>
    <row r="166" spans="1:32" s="143" customFormat="1" ht="27" customHeight="1" thickBot="1" x14ac:dyDescent="0.25">
      <c r="A166" s="229"/>
      <c r="B166" s="575"/>
      <c r="C166" s="576"/>
      <c r="D166" s="394"/>
      <c r="E166" s="506"/>
      <c r="F166" s="394"/>
      <c r="G166" s="394"/>
      <c r="H166" s="394"/>
      <c r="I166" s="394"/>
      <c r="J166" s="394"/>
      <c r="K166" s="297">
        <f>K143</f>
        <v>600000</v>
      </c>
      <c r="L166" s="298"/>
      <c r="M166" s="147"/>
      <c r="N166" s="147"/>
      <c r="O166" s="147"/>
      <c r="P166" s="147"/>
      <c r="Q166" s="147"/>
      <c r="R166" s="147"/>
      <c r="T166" s="354"/>
      <c r="U166" s="354"/>
      <c r="V166" s="354"/>
      <c r="W166" s="354"/>
      <c r="X166" s="354"/>
      <c r="Y166" s="354"/>
      <c r="Z166" s="354"/>
      <c r="AA166" s="354"/>
      <c r="AB166" s="354"/>
      <c r="AC166" s="354"/>
      <c r="AD166" s="354"/>
      <c r="AE166" s="354"/>
      <c r="AF166" s="354"/>
    </row>
    <row r="167" spans="1:32" s="23" customFormat="1" ht="15.95" customHeight="1" thickBot="1" x14ac:dyDescent="0.35">
      <c r="A167" s="276"/>
      <c r="B167" s="19"/>
      <c r="C167" s="19"/>
      <c r="D167" s="20"/>
      <c r="E167" s="20"/>
      <c r="F167" s="20"/>
      <c r="G167" s="20"/>
      <c r="H167" s="20"/>
      <c r="I167" s="21"/>
      <c r="J167" s="21"/>
      <c r="K167" s="20"/>
      <c r="L167" s="27"/>
      <c r="M167" s="148"/>
      <c r="N167" s="148"/>
      <c r="O167" s="148"/>
      <c r="P167" s="148"/>
      <c r="Q167" s="148"/>
      <c r="R167" s="148"/>
      <c r="T167" s="354"/>
      <c r="U167" s="354"/>
      <c r="V167" s="354"/>
      <c r="W167" s="354"/>
      <c r="X167" s="354"/>
      <c r="Y167" s="354"/>
      <c r="Z167" s="354"/>
      <c r="AA167" s="354"/>
      <c r="AB167" s="354"/>
      <c r="AC167" s="354"/>
      <c r="AD167" s="354"/>
      <c r="AE167" s="354"/>
      <c r="AF167" s="354"/>
    </row>
    <row r="168" spans="1:32" s="23" customFormat="1" ht="27" customHeight="1" thickBot="1" x14ac:dyDescent="0.3">
      <c r="A168" s="276"/>
      <c r="B168" s="651" t="s">
        <v>19</v>
      </c>
      <c r="C168" s="652"/>
      <c r="D168" s="652"/>
      <c r="E168" s="652"/>
      <c r="F168" s="652"/>
      <c r="G168" s="652"/>
      <c r="H168" s="652"/>
      <c r="I168" s="652"/>
      <c r="J168" s="652"/>
      <c r="K168" s="652"/>
      <c r="L168" s="653"/>
      <c r="M168" s="148"/>
      <c r="N168" s="148"/>
      <c r="O168" s="148"/>
      <c r="P168" s="148"/>
      <c r="Q168" s="148"/>
      <c r="R168" s="148"/>
      <c r="S168" s="148"/>
      <c r="T168" s="354"/>
      <c r="U168" s="354"/>
      <c r="V168" s="354"/>
      <c r="W168" s="354"/>
      <c r="X168" s="354"/>
      <c r="Y168" s="354"/>
      <c r="Z168" s="354"/>
      <c r="AA168" s="354"/>
      <c r="AB168" s="354"/>
      <c r="AC168" s="354"/>
      <c r="AD168" s="354"/>
      <c r="AE168" s="354"/>
      <c r="AF168" s="354"/>
    </row>
    <row r="169" spans="1:32" s="23" customFormat="1" ht="24.75" customHeight="1" x14ac:dyDescent="0.25">
      <c r="A169" s="276"/>
      <c r="B169" s="381" t="s">
        <v>0</v>
      </c>
      <c r="C169" s="382"/>
      <c r="D169" s="420" t="s">
        <v>147</v>
      </c>
      <c r="E169" s="633" t="s">
        <v>113</v>
      </c>
      <c r="F169" s="429" t="s">
        <v>129</v>
      </c>
      <c r="G169" s="420" t="s">
        <v>151</v>
      </c>
      <c r="H169" s="420"/>
      <c r="I169" s="420"/>
      <c r="J169" s="420"/>
      <c r="K169" s="420"/>
      <c r="L169" s="488" t="s">
        <v>1</v>
      </c>
      <c r="M169" s="148"/>
      <c r="N169" s="148"/>
      <c r="O169" s="148"/>
      <c r="P169" s="148"/>
      <c r="Q169" s="148"/>
      <c r="R169" s="148"/>
      <c r="S169" s="148"/>
      <c r="T169" s="354"/>
      <c r="U169" s="354"/>
      <c r="V169" s="354"/>
      <c r="W169" s="354"/>
      <c r="X169" s="354"/>
      <c r="Y169" s="354"/>
      <c r="Z169" s="354"/>
      <c r="AA169" s="354"/>
      <c r="AB169" s="354"/>
      <c r="AC169" s="354"/>
      <c r="AD169" s="354"/>
      <c r="AE169" s="354"/>
      <c r="AF169" s="354"/>
    </row>
    <row r="170" spans="1:32" s="24" customFormat="1" ht="15.6" customHeight="1" x14ac:dyDescent="0.2">
      <c r="A170" s="180"/>
      <c r="B170" s="381"/>
      <c r="C170" s="382"/>
      <c r="D170" s="508"/>
      <c r="E170" s="633"/>
      <c r="F170" s="430"/>
      <c r="G170" s="419" t="s">
        <v>2</v>
      </c>
      <c r="H170" s="421" t="s">
        <v>115</v>
      </c>
      <c r="I170" s="467" t="s">
        <v>3</v>
      </c>
      <c r="J170" s="480" t="s">
        <v>119</v>
      </c>
      <c r="K170" s="89" t="s">
        <v>4</v>
      </c>
      <c r="L170" s="418"/>
      <c r="M170" s="150"/>
      <c r="N170" s="150"/>
      <c r="O170" s="150"/>
      <c r="P170" s="150"/>
      <c r="Q170" s="150"/>
      <c r="R170" s="150"/>
      <c r="S170" s="150"/>
      <c r="T170" s="354"/>
      <c r="U170" s="354"/>
      <c r="V170" s="354"/>
      <c r="W170" s="354"/>
      <c r="X170" s="354"/>
      <c r="Y170" s="354"/>
      <c r="Z170" s="354"/>
      <c r="AA170" s="354"/>
      <c r="AB170" s="354"/>
      <c r="AC170" s="354"/>
      <c r="AD170" s="354"/>
      <c r="AE170" s="354"/>
      <c r="AF170" s="354"/>
    </row>
    <row r="171" spans="1:32" s="24" customFormat="1" ht="23.25" customHeight="1" x14ac:dyDescent="0.2">
      <c r="A171" s="180"/>
      <c r="B171" s="383"/>
      <c r="C171" s="384"/>
      <c r="D171" s="508"/>
      <c r="E171" s="468"/>
      <c r="F171" s="431"/>
      <c r="G171" s="420"/>
      <c r="H171" s="422"/>
      <c r="I171" s="468"/>
      <c r="J171" s="481"/>
      <c r="K171" s="195" t="s">
        <v>5</v>
      </c>
      <c r="L171" s="4" t="s">
        <v>6</v>
      </c>
      <c r="M171" s="150"/>
      <c r="N171" s="150"/>
      <c r="O171" s="150"/>
      <c r="P171" s="150"/>
      <c r="Q171" s="150"/>
      <c r="R171" s="150"/>
      <c r="S171" s="150"/>
      <c r="T171" s="354"/>
      <c r="U171" s="354"/>
      <c r="V171" s="354"/>
      <c r="W171" s="354"/>
      <c r="X171" s="354"/>
      <c r="Y171" s="354"/>
      <c r="Z171" s="354"/>
      <c r="AA171" s="354"/>
      <c r="AB171" s="354"/>
      <c r="AC171" s="354"/>
      <c r="AD171" s="354"/>
      <c r="AE171" s="354"/>
      <c r="AF171" s="354"/>
    </row>
    <row r="172" spans="1:32" s="190" customFormat="1" ht="15.6" customHeight="1" x14ac:dyDescent="0.2">
      <c r="A172" s="180"/>
      <c r="B172" s="472" t="s">
        <v>7</v>
      </c>
      <c r="C172" s="461" t="s">
        <v>185</v>
      </c>
      <c r="D172" s="473">
        <v>490000</v>
      </c>
      <c r="E172" s="401">
        <v>0</v>
      </c>
      <c r="F172" s="474">
        <v>0</v>
      </c>
      <c r="G172" s="649">
        <f>D172-I172</f>
        <v>98000</v>
      </c>
      <c r="H172" s="152"/>
      <c r="I172" s="416">
        <f>D172*0.8</f>
        <v>392000</v>
      </c>
      <c r="J172" s="144"/>
      <c r="K172" s="149"/>
      <c r="L172" s="389" t="s">
        <v>36</v>
      </c>
      <c r="M172" s="150"/>
      <c r="N172" s="150"/>
      <c r="O172" s="150"/>
      <c r="P172" s="150"/>
      <c r="Q172" s="150"/>
      <c r="R172" s="150"/>
      <c r="S172" s="150"/>
      <c r="T172" s="354"/>
      <c r="U172" s="354"/>
      <c r="V172" s="354"/>
      <c r="W172" s="354"/>
      <c r="X172" s="354"/>
      <c r="Y172" s="354"/>
      <c r="Z172" s="354"/>
      <c r="AA172" s="354"/>
      <c r="AB172" s="354"/>
      <c r="AC172" s="354"/>
      <c r="AD172" s="354"/>
      <c r="AE172" s="354"/>
      <c r="AF172" s="354"/>
    </row>
    <row r="173" spans="1:32" s="190" customFormat="1" ht="15.6" customHeight="1" x14ac:dyDescent="0.2">
      <c r="A173" s="180"/>
      <c r="B173" s="466"/>
      <c r="C173" s="600"/>
      <c r="D173" s="464"/>
      <c r="E173" s="402"/>
      <c r="F173" s="475"/>
      <c r="G173" s="650"/>
      <c r="H173" s="153"/>
      <c r="I173" s="469"/>
      <c r="J173" s="145"/>
      <c r="K173" s="149"/>
      <c r="L173" s="390"/>
      <c r="M173" s="150"/>
      <c r="N173" s="150"/>
      <c r="O173" s="150"/>
      <c r="P173" s="150"/>
      <c r="Q173" s="150"/>
      <c r="R173" s="150"/>
      <c r="S173" s="150"/>
      <c r="T173" s="354"/>
      <c r="U173" s="354"/>
      <c r="V173" s="354"/>
      <c r="W173" s="354"/>
      <c r="X173" s="354"/>
      <c r="Y173" s="354"/>
      <c r="Z173" s="354"/>
      <c r="AA173" s="354"/>
      <c r="AB173" s="354"/>
      <c r="AC173" s="354"/>
      <c r="AD173" s="354"/>
      <c r="AE173" s="354"/>
      <c r="AF173" s="354"/>
    </row>
    <row r="174" spans="1:32" s="200" customFormat="1" ht="15.6" customHeight="1" x14ac:dyDescent="0.2">
      <c r="A174" s="180"/>
      <c r="B174" s="472">
        <v>2</v>
      </c>
      <c r="C174" s="461" t="s">
        <v>158</v>
      </c>
      <c r="D174" s="473">
        <v>550000</v>
      </c>
      <c r="E174" s="401">
        <v>0</v>
      </c>
      <c r="F174" s="474">
        <v>0</v>
      </c>
      <c r="G174" s="416">
        <f>D174</f>
        <v>550000</v>
      </c>
      <c r="H174" s="202"/>
      <c r="I174" s="417"/>
      <c r="J174" s="201"/>
      <c r="K174" s="149"/>
      <c r="L174" s="624" t="s">
        <v>12</v>
      </c>
      <c r="M174" s="150"/>
      <c r="N174" s="150"/>
      <c r="O174" s="150"/>
      <c r="P174" s="150"/>
      <c r="Q174" s="150"/>
      <c r="R174" s="150"/>
      <c r="S174" s="150"/>
      <c r="T174" s="354"/>
      <c r="U174" s="354"/>
      <c r="V174" s="354"/>
      <c r="W174" s="354"/>
      <c r="X174" s="354"/>
      <c r="Y174" s="354"/>
      <c r="Z174" s="354"/>
      <c r="AA174" s="354"/>
      <c r="AB174" s="354"/>
      <c r="AC174" s="354"/>
      <c r="AD174" s="354"/>
      <c r="AE174" s="354"/>
      <c r="AF174" s="354"/>
    </row>
    <row r="175" spans="1:32" s="200" customFormat="1" ht="15.6" customHeight="1" x14ac:dyDescent="0.2">
      <c r="A175" s="180"/>
      <c r="B175" s="466"/>
      <c r="C175" s="462"/>
      <c r="D175" s="464"/>
      <c r="E175" s="437"/>
      <c r="F175" s="475"/>
      <c r="G175" s="469"/>
      <c r="H175" s="203"/>
      <c r="I175" s="417"/>
      <c r="J175" s="188"/>
      <c r="K175" s="149"/>
      <c r="L175" s="453"/>
      <c r="M175" s="150"/>
      <c r="N175" s="150"/>
      <c r="O175" s="150"/>
      <c r="P175" s="150"/>
      <c r="Q175" s="150"/>
      <c r="R175" s="150"/>
      <c r="S175" s="150"/>
      <c r="T175" s="354"/>
      <c r="U175" s="354"/>
      <c r="V175" s="354"/>
      <c r="W175" s="354"/>
      <c r="X175" s="354"/>
      <c r="Y175" s="354"/>
      <c r="Z175" s="354"/>
      <c r="AA175" s="354"/>
      <c r="AB175" s="354"/>
      <c r="AC175" s="354"/>
      <c r="AD175" s="354"/>
      <c r="AE175" s="354"/>
      <c r="AF175" s="354"/>
    </row>
    <row r="176" spans="1:32" s="191" customFormat="1" ht="15.95" customHeight="1" x14ac:dyDescent="0.25">
      <c r="A176" s="281"/>
      <c r="B176" s="465">
        <v>3</v>
      </c>
      <c r="C176" s="461" t="s">
        <v>157</v>
      </c>
      <c r="D176" s="463">
        <v>72000</v>
      </c>
      <c r="E176" s="401">
        <v>0</v>
      </c>
      <c r="F176" s="599">
        <v>0</v>
      </c>
      <c r="G176" s="417">
        <f>D176</f>
        <v>72000</v>
      </c>
      <c r="H176" s="202"/>
      <c r="I176" s="416"/>
      <c r="J176" s="201"/>
      <c r="K176" s="149"/>
      <c r="L176" s="470" t="s">
        <v>36</v>
      </c>
      <c r="M176" s="151"/>
      <c r="N176" s="151"/>
      <c r="O176" s="151"/>
      <c r="P176" s="151"/>
      <c r="Q176" s="151"/>
      <c r="R176" s="151"/>
      <c r="S176" s="151"/>
      <c r="T176" s="354"/>
      <c r="U176" s="354"/>
      <c r="V176" s="354"/>
      <c r="W176" s="354"/>
      <c r="X176" s="354"/>
      <c r="Y176" s="354"/>
      <c r="Z176" s="354"/>
      <c r="AA176" s="354"/>
      <c r="AB176" s="354"/>
      <c r="AC176" s="354"/>
      <c r="AD176" s="354"/>
      <c r="AE176" s="354"/>
      <c r="AF176" s="354"/>
    </row>
    <row r="177" spans="1:32" s="191" customFormat="1" ht="15.95" customHeight="1" thickBot="1" x14ac:dyDescent="0.3">
      <c r="A177" s="281"/>
      <c r="B177" s="466"/>
      <c r="C177" s="462"/>
      <c r="D177" s="464"/>
      <c r="E177" s="402"/>
      <c r="F177" s="475"/>
      <c r="G177" s="469"/>
      <c r="H177" s="240"/>
      <c r="I177" s="469"/>
      <c r="J177" s="188"/>
      <c r="K177" s="149"/>
      <c r="L177" s="471"/>
      <c r="M177" s="151"/>
      <c r="N177" s="151"/>
      <c r="O177" s="151"/>
      <c r="P177" s="151"/>
      <c r="Q177" s="151"/>
      <c r="R177" s="151"/>
      <c r="S177" s="151"/>
      <c r="T177" s="354"/>
      <c r="U177" s="354"/>
      <c r="V177" s="354"/>
      <c r="W177" s="354"/>
      <c r="X177" s="354"/>
      <c r="Y177" s="354"/>
      <c r="Z177" s="354"/>
      <c r="AA177" s="354"/>
      <c r="AB177" s="354"/>
      <c r="AC177" s="354"/>
      <c r="AD177" s="354"/>
      <c r="AE177" s="354"/>
      <c r="AF177" s="354"/>
    </row>
    <row r="178" spans="1:32" s="10" customFormat="1" ht="10.5" customHeight="1" x14ac:dyDescent="0.25">
      <c r="A178" s="282"/>
      <c r="B178" s="573" t="s">
        <v>24</v>
      </c>
      <c r="C178" s="574"/>
      <c r="D178" s="627">
        <f>SUM(D172:D177)</f>
        <v>1112000</v>
      </c>
      <c r="E178" s="634">
        <f>SUM(E172:E177)</f>
        <v>0</v>
      </c>
      <c r="F178" s="636">
        <f>SUM(F172:F177)</f>
        <v>0</v>
      </c>
      <c r="G178" s="627">
        <f>SUM(G172:G177)</f>
        <v>720000</v>
      </c>
      <c r="H178" s="393">
        <v>0</v>
      </c>
      <c r="I178" s="627">
        <f>SUM(I172:I173)</f>
        <v>392000</v>
      </c>
      <c r="J178" s="393">
        <f>SUM(J172:J173)</f>
        <v>0</v>
      </c>
      <c r="K178" s="393">
        <f>SUM(K172:K173)</f>
        <v>0</v>
      </c>
      <c r="L178" s="391"/>
      <c r="T178" s="354"/>
      <c r="U178" s="354"/>
      <c r="V178" s="354"/>
      <c r="W178" s="354"/>
      <c r="X178" s="354"/>
      <c r="Y178" s="354"/>
      <c r="Z178" s="354"/>
      <c r="AA178" s="354"/>
      <c r="AB178" s="354"/>
      <c r="AC178" s="354"/>
      <c r="AD178" s="354"/>
      <c r="AE178" s="354"/>
      <c r="AF178" s="354"/>
    </row>
    <row r="179" spans="1:32" s="2" customFormat="1" ht="18" customHeight="1" thickBot="1" x14ac:dyDescent="0.25">
      <c r="A179" s="229"/>
      <c r="B179" s="575"/>
      <c r="C179" s="576"/>
      <c r="D179" s="628"/>
      <c r="E179" s="635"/>
      <c r="F179" s="637"/>
      <c r="G179" s="628"/>
      <c r="H179" s="394"/>
      <c r="I179" s="628"/>
      <c r="J179" s="394"/>
      <c r="K179" s="394"/>
      <c r="L179" s="392"/>
      <c r="M179" s="99"/>
      <c r="N179" s="99"/>
      <c r="O179" s="99"/>
      <c r="P179" s="99"/>
      <c r="Q179" s="99"/>
      <c r="R179" s="99"/>
      <c r="S179" s="99"/>
      <c r="T179" s="354"/>
      <c r="U179" s="354"/>
      <c r="V179" s="354"/>
      <c r="W179" s="354"/>
      <c r="X179" s="354"/>
      <c r="Y179" s="354"/>
      <c r="Z179" s="354"/>
      <c r="AA179" s="354"/>
      <c r="AB179" s="354"/>
      <c r="AC179" s="354"/>
      <c r="AD179" s="354"/>
      <c r="AE179" s="354"/>
      <c r="AF179" s="354"/>
    </row>
    <row r="180" spans="1:32" s="2" customFormat="1" ht="18" customHeight="1" thickBot="1" x14ac:dyDescent="0.35">
      <c r="A180" s="229"/>
      <c r="B180" s="7"/>
      <c r="C180" s="7"/>
      <c r="D180" s="9"/>
      <c r="E180" s="9" t="e">
        <f>#REF!*30/100</f>
        <v>#REF!</v>
      </c>
      <c r="F180" s="9"/>
      <c r="G180" s="9"/>
      <c r="H180" s="9"/>
      <c r="I180" s="9"/>
      <c r="J180" s="8"/>
      <c r="K180" s="29"/>
      <c r="L180" s="10"/>
      <c r="M180" s="99"/>
      <c r="N180" s="99"/>
      <c r="O180" s="99"/>
      <c r="P180" s="99"/>
      <c r="Q180" s="99"/>
      <c r="R180" s="99"/>
      <c r="S180" s="99"/>
      <c r="T180" s="354"/>
      <c r="U180" s="354"/>
      <c r="V180" s="354"/>
      <c r="W180" s="354"/>
      <c r="X180" s="354"/>
      <c r="Y180" s="354"/>
      <c r="Z180" s="354"/>
      <c r="AA180" s="354"/>
      <c r="AB180" s="354"/>
      <c r="AC180" s="354"/>
      <c r="AD180" s="354"/>
      <c r="AE180" s="354"/>
      <c r="AF180" s="354"/>
    </row>
    <row r="181" spans="1:32" s="23" customFormat="1" ht="27" customHeight="1" thickBot="1" x14ac:dyDescent="0.3">
      <c r="A181" s="276"/>
      <c r="B181" s="651" t="s">
        <v>130</v>
      </c>
      <c r="C181" s="652"/>
      <c r="D181" s="652"/>
      <c r="E181" s="652"/>
      <c r="F181" s="652"/>
      <c r="G181" s="652"/>
      <c r="H181" s="652"/>
      <c r="I181" s="652"/>
      <c r="J181" s="652"/>
      <c r="K181" s="652"/>
      <c r="L181" s="653"/>
      <c r="M181" s="148"/>
      <c r="N181" s="148"/>
      <c r="O181" s="148"/>
      <c r="P181" s="148"/>
      <c r="Q181" s="148"/>
      <c r="R181" s="148"/>
      <c r="S181" s="148"/>
      <c r="T181" s="354"/>
      <c r="U181" s="354"/>
      <c r="V181" s="354"/>
      <c r="W181" s="354"/>
      <c r="X181" s="354"/>
      <c r="Y181" s="354"/>
      <c r="Z181" s="354"/>
      <c r="AA181" s="354"/>
      <c r="AB181" s="354"/>
      <c r="AC181" s="354"/>
      <c r="AD181" s="354"/>
      <c r="AE181" s="354"/>
      <c r="AF181" s="354"/>
    </row>
    <row r="182" spans="1:32" s="23" customFormat="1" ht="24.75" customHeight="1" x14ac:dyDescent="0.25">
      <c r="A182" s="276"/>
      <c r="B182" s="381" t="s">
        <v>0</v>
      </c>
      <c r="C182" s="382"/>
      <c r="D182" s="420" t="s">
        <v>147</v>
      </c>
      <c r="E182" s="633" t="s">
        <v>113</v>
      </c>
      <c r="F182" s="429" t="s">
        <v>129</v>
      </c>
      <c r="G182" s="420" t="s">
        <v>151</v>
      </c>
      <c r="H182" s="420"/>
      <c r="I182" s="420"/>
      <c r="J182" s="420"/>
      <c r="K182" s="420"/>
      <c r="L182" s="660" t="s">
        <v>1</v>
      </c>
      <c r="M182" s="148"/>
      <c r="N182" s="148"/>
      <c r="O182" s="148"/>
      <c r="P182" s="148"/>
      <c r="Q182" s="148"/>
      <c r="R182" s="148"/>
      <c r="S182" s="148"/>
      <c r="T182" s="354"/>
      <c r="U182" s="354"/>
      <c r="V182" s="354"/>
      <c r="W182" s="354"/>
      <c r="X182" s="354"/>
      <c r="Y182" s="354"/>
      <c r="Z182" s="354"/>
      <c r="AA182" s="354"/>
      <c r="AB182" s="354"/>
      <c r="AC182" s="354"/>
      <c r="AD182" s="354"/>
      <c r="AE182" s="354"/>
      <c r="AF182" s="354"/>
    </row>
    <row r="183" spans="1:32" s="200" customFormat="1" ht="15.6" customHeight="1" x14ac:dyDescent="0.2">
      <c r="A183" s="180"/>
      <c r="B183" s="381"/>
      <c r="C183" s="382"/>
      <c r="D183" s="508"/>
      <c r="E183" s="633"/>
      <c r="F183" s="430"/>
      <c r="G183" s="419" t="s">
        <v>2</v>
      </c>
      <c r="H183" s="421" t="s">
        <v>115</v>
      </c>
      <c r="I183" s="467" t="s">
        <v>3</v>
      </c>
      <c r="J183" s="480" t="s">
        <v>119</v>
      </c>
      <c r="K183" s="467" t="s">
        <v>135</v>
      </c>
      <c r="L183" s="660"/>
      <c r="M183" s="150"/>
      <c r="N183" s="150"/>
      <c r="O183" s="150"/>
      <c r="P183" s="150"/>
      <c r="Q183" s="150"/>
      <c r="R183" s="150"/>
      <c r="S183" s="150"/>
      <c r="T183" s="354"/>
      <c r="U183" s="354"/>
      <c r="V183" s="354"/>
      <c r="W183" s="354"/>
      <c r="X183" s="354"/>
      <c r="Y183" s="354"/>
      <c r="Z183" s="354"/>
      <c r="AA183" s="354"/>
      <c r="AB183" s="354"/>
      <c r="AC183" s="354"/>
      <c r="AD183" s="354"/>
      <c r="AE183" s="354"/>
      <c r="AF183" s="354"/>
    </row>
    <row r="184" spans="1:32" s="200" customFormat="1" ht="23.25" customHeight="1" x14ac:dyDescent="0.2">
      <c r="A184" s="180"/>
      <c r="B184" s="383"/>
      <c r="C184" s="384"/>
      <c r="D184" s="508"/>
      <c r="E184" s="468"/>
      <c r="F184" s="431"/>
      <c r="G184" s="420"/>
      <c r="H184" s="422"/>
      <c r="I184" s="468"/>
      <c r="J184" s="481"/>
      <c r="K184" s="468"/>
      <c r="L184" s="4" t="s">
        <v>6</v>
      </c>
      <c r="M184" s="150"/>
      <c r="N184" s="150"/>
      <c r="O184" s="150"/>
      <c r="P184" s="150"/>
      <c r="Q184" s="150"/>
      <c r="R184" s="150"/>
      <c r="S184" s="150"/>
      <c r="T184" s="354"/>
      <c r="U184" s="354"/>
      <c r="V184" s="354"/>
      <c r="W184" s="354"/>
      <c r="X184" s="354"/>
      <c r="Y184" s="354"/>
      <c r="Z184" s="354"/>
      <c r="AA184" s="354"/>
      <c r="AB184" s="354"/>
      <c r="AC184" s="354"/>
      <c r="AD184" s="354"/>
      <c r="AE184" s="354"/>
      <c r="AF184" s="354"/>
    </row>
    <row r="185" spans="1:32" s="200" customFormat="1" ht="15.6" customHeight="1" x14ac:dyDescent="0.2">
      <c r="A185" s="180"/>
      <c r="B185" s="472" t="s">
        <v>7</v>
      </c>
      <c r="C185" s="461" t="s">
        <v>180</v>
      </c>
      <c r="D185" s="473">
        <v>850000</v>
      </c>
      <c r="E185" s="401">
        <v>0</v>
      </c>
      <c r="F185" s="474">
        <v>0</v>
      </c>
      <c r="G185" s="649"/>
      <c r="H185" s="237"/>
      <c r="I185" s="416">
        <f>D185-K185</f>
        <v>794750</v>
      </c>
      <c r="J185" s="239"/>
      <c r="K185" s="658">
        <f>D185*0.065</f>
        <v>55250</v>
      </c>
      <c r="L185" s="389" t="s">
        <v>12</v>
      </c>
      <c r="M185" s="150"/>
      <c r="N185" s="150"/>
      <c r="O185" s="150"/>
      <c r="P185" s="150"/>
      <c r="Q185" s="150"/>
      <c r="R185" s="150"/>
      <c r="S185" s="150"/>
      <c r="T185" s="354"/>
      <c r="U185" s="354"/>
      <c r="V185" s="354"/>
      <c r="W185" s="354"/>
      <c r="X185" s="354"/>
      <c r="Y185" s="354"/>
      <c r="Z185" s="354"/>
      <c r="AA185" s="354"/>
      <c r="AB185" s="354"/>
      <c r="AC185" s="354"/>
      <c r="AD185" s="354"/>
      <c r="AE185" s="354"/>
      <c r="AF185" s="354"/>
    </row>
    <row r="186" spans="1:32" s="200" customFormat="1" ht="15.6" customHeight="1" x14ac:dyDescent="0.2">
      <c r="A186" s="180"/>
      <c r="B186" s="466"/>
      <c r="C186" s="648"/>
      <c r="D186" s="464"/>
      <c r="E186" s="402"/>
      <c r="F186" s="475"/>
      <c r="G186" s="650"/>
      <c r="H186" s="238"/>
      <c r="I186" s="469"/>
      <c r="J186" s="240"/>
      <c r="K186" s="659"/>
      <c r="L186" s="390"/>
      <c r="M186" s="150"/>
      <c r="N186" s="150"/>
      <c r="O186" s="150"/>
      <c r="P186" s="150"/>
      <c r="Q186" s="150"/>
      <c r="R186" s="150"/>
      <c r="S186" s="150"/>
      <c r="T186" s="354"/>
      <c r="U186" s="354"/>
      <c r="V186" s="354"/>
      <c r="W186" s="354"/>
      <c r="X186" s="354"/>
      <c r="Y186" s="354"/>
      <c r="Z186" s="354"/>
      <c r="AA186" s="354"/>
      <c r="AB186" s="354"/>
      <c r="AC186" s="354"/>
      <c r="AD186" s="354"/>
      <c r="AE186" s="354"/>
      <c r="AF186" s="354"/>
    </row>
    <row r="187" spans="1:32" s="200" customFormat="1" ht="15.6" customHeight="1" x14ac:dyDescent="0.2">
      <c r="A187" s="180"/>
      <c r="B187" s="472" t="s">
        <v>9</v>
      </c>
      <c r="C187" s="461" t="s">
        <v>182</v>
      </c>
      <c r="D187" s="473">
        <v>1200000</v>
      </c>
      <c r="E187" s="401">
        <v>0</v>
      </c>
      <c r="F187" s="474">
        <v>0</v>
      </c>
      <c r="G187" s="649"/>
      <c r="H187" s="237"/>
      <c r="I187" s="416">
        <f t="shared" ref="I187" si="0">D187-K187</f>
        <v>1122000</v>
      </c>
      <c r="J187" s="239"/>
      <c r="K187" s="658">
        <f t="shared" ref="K187" si="1">D187*0.065</f>
        <v>78000</v>
      </c>
      <c r="L187" s="389" t="s">
        <v>12</v>
      </c>
      <c r="M187" s="150"/>
      <c r="N187" s="150"/>
      <c r="O187" s="150"/>
      <c r="P187" s="150"/>
      <c r="Q187" s="150"/>
      <c r="R187" s="150"/>
      <c r="S187" s="150"/>
      <c r="T187" s="354"/>
      <c r="U187" s="354"/>
      <c r="V187" s="354"/>
      <c r="W187" s="354"/>
      <c r="X187" s="354"/>
      <c r="Y187" s="354"/>
      <c r="Z187" s="354"/>
      <c r="AA187" s="354"/>
      <c r="AB187" s="354"/>
      <c r="AC187" s="354"/>
      <c r="AD187" s="354"/>
      <c r="AE187" s="354"/>
      <c r="AF187" s="354"/>
    </row>
    <row r="188" spans="1:32" s="200" customFormat="1" ht="15.6" customHeight="1" x14ac:dyDescent="0.2">
      <c r="A188" s="180"/>
      <c r="B188" s="466"/>
      <c r="C188" s="600"/>
      <c r="D188" s="464"/>
      <c r="E188" s="402"/>
      <c r="F188" s="475"/>
      <c r="G188" s="650"/>
      <c r="H188" s="238"/>
      <c r="I188" s="469"/>
      <c r="J188" s="240"/>
      <c r="K188" s="659"/>
      <c r="L188" s="390"/>
      <c r="M188" s="150"/>
      <c r="N188" s="150"/>
      <c r="O188" s="150"/>
      <c r="P188" s="150"/>
      <c r="Q188" s="150"/>
      <c r="R188" s="150"/>
      <c r="S188" s="150"/>
      <c r="T188" s="354"/>
      <c r="U188" s="354"/>
      <c r="V188" s="354"/>
      <c r="W188" s="354"/>
      <c r="X188" s="354"/>
      <c r="Y188" s="354"/>
      <c r="Z188" s="354"/>
      <c r="AA188" s="354"/>
      <c r="AB188" s="354"/>
      <c r="AC188" s="354"/>
      <c r="AD188" s="354"/>
      <c r="AE188" s="354"/>
      <c r="AF188" s="354"/>
    </row>
    <row r="189" spans="1:32" s="200" customFormat="1" ht="15.6" customHeight="1" x14ac:dyDescent="0.2">
      <c r="A189" s="180"/>
      <c r="B189" s="472" t="s">
        <v>10</v>
      </c>
      <c r="C189" s="461" t="s">
        <v>181</v>
      </c>
      <c r="D189" s="473">
        <v>90000</v>
      </c>
      <c r="E189" s="401">
        <v>0</v>
      </c>
      <c r="F189" s="474">
        <v>0</v>
      </c>
      <c r="G189" s="649"/>
      <c r="H189" s="237"/>
      <c r="I189" s="416">
        <f t="shared" ref="I189" si="2">D189-K189</f>
        <v>84150</v>
      </c>
      <c r="J189" s="239"/>
      <c r="K189" s="658">
        <f t="shared" ref="K189" si="3">D189*0.065</f>
        <v>5850</v>
      </c>
      <c r="L189" s="389" t="s">
        <v>12</v>
      </c>
      <c r="M189" s="150"/>
      <c r="N189" s="150"/>
      <c r="O189" s="150"/>
      <c r="P189" s="150"/>
      <c r="Q189" s="150"/>
      <c r="R189" s="150"/>
      <c r="S189" s="150"/>
      <c r="T189" s="354"/>
      <c r="U189" s="354"/>
      <c r="V189" s="354"/>
      <c r="W189" s="354"/>
      <c r="X189" s="354"/>
      <c r="Y189" s="354"/>
      <c r="Z189" s="354"/>
      <c r="AA189" s="354"/>
      <c r="AB189" s="354"/>
      <c r="AC189" s="354"/>
      <c r="AD189" s="354"/>
      <c r="AE189" s="354"/>
      <c r="AF189" s="354"/>
    </row>
    <row r="190" spans="1:32" s="200" customFormat="1" ht="15.6" customHeight="1" x14ac:dyDescent="0.2">
      <c r="A190" s="180"/>
      <c r="B190" s="466"/>
      <c r="C190" s="600"/>
      <c r="D190" s="464"/>
      <c r="E190" s="402"/>
      <c r="F190" s="475"/>
      <c r="G190" s="650"/>
      <c r="H190" s="238"/>
      <c r="I190" s="469"/>
      <c r="J190" s="240"/>
      <c r="K190" s="659"/>
      <c r="L190" s="390"/>
      <c r="M190" s="150"/>
      <c r="N190" s="150"/>
      <c r="O190" s="150"/>
      <c r="P190" s="150"/>
      <c r="Q190" s="150"/>
      <c r="R190" s="150"/>
      <c r="S190" s="150"/>
      <c r="T190" s="354"/>
      <c r="U190" s="354"/>
      <c r="V190" s="354"/>
      <c r="W190" s="354"/>
      <c r="X190" s="354"/>
      <c r="Y190" s="354"/>
      <c r="Z190" s="354"/>
      <c r="AA190" s="354"/>
      <c r="AB190" s="354"/>
      <c r="AC190" s="354"/>
      <c r="AD190" s="354"/>
      <c r="AE190" s="354"/>
      <c r="AF190" s="354"/>
    </row>
    <row r="191" spans="1:32" s="200" customFormat="1" ht="15.6" customHeight="1" x14ac:dyDescent="0.2">
      <c r="A191" s="180"/>
      <c r="B191" s="472" t="s">
        <v>13</v>
      </c>
      <c r="C191" s="461" t="s">
        <v>131</v>
      </c>
      <c r="D191" s="473">
        <v>8800000</v>
      </c>
      <c r="E191" s="401">
        <v>0</v>
      </c>
      <c r="F191" s="474">
        <v>0</v>
      </c>
      <c r="G191" s="649"/>
      <c r="H191" s="237"/>
      <c r="I191" s="416">
        <f t="shared" ref="I191" si="4">D191-K191</f>
        <v>8228000</v>
      </c>
      <c r="J191" s="239"/>
      <c r="K191" s="658">
        <f t="shared" ref="K191" si="5">D191*0.065</f>
        <v>572000</v>
      </c>
      <c r="L191" s="389" t="s">
        <v>12</v>
      </c>
      <c r="M191" s="150"/>
      <c r="N191" s="150"/>
      <c r="O191" s="150"/>
      <c r="P191" s="150"/>
      <c r="Q191" s="150"/>
      <c r="R191" s="150"/>
      <c r="S191" s="150"/>
      <c r="T191" s="354"/>
      <c r="U191" s="354"/>
      <c r="V191" s="354"/>
      <c r="W191" s="354"/>
      <c r="X191" s="354"/>
      <c r="Y191" s="354"/>
      <c r="Z191" s="354"/>
      <c r="AA191" s="354"/>
      <c r="AB191" s="354"/>
      <c r="AC191" s="354"/>
      <c r="AD191" s="354"/>
      <c r="AE191" s="354"/>
      <c r="AF191" s="354"/>
    </row>
    <row r="192" spans="1:32" s="200" customFormat="1" ht="15.6" customHeight="1" x14ac:dyDescent="0.2">
      <c r="A192" s="180"/>
      <c r="B192" s="466"/>
      <c r="C192" s="600"/>
      <c r="D192" s="464"/>
      <c r="E192" s="402"/>
      <c r="F192" s="475"/>
      <c r="G192" s="650"/>
      <c r="H192" s="238"/>
      <c r="I192" s="469"/>
      <c r="J192" s="240"/>
      <c r="K192" s="659"/>
      <c r="L192" s="390"/>
      <c r="M192" s="150"/>
      <c r="N192" s="150"/>
      <c r="O192" s="150"/>
      <c r="P192" s="150"/>
      <c r="Q192" s="150"/>
      <c r="R192" s="150"/>
      <c r="S192" s="150"/>
      <c r="T192" s="354"/>
      <c r="U192" s="354"/>
      <c r="V192" s="354"/>
      <c r="W192" s="354"/>
      <c r="X192" s="354"/>
      <c r="Y192" s="354"/>
      <c r="Z192" s="354"/>
      <c r="AA192" s="354"/>
      <c r="AB192" s="354"/>
      <c r="AC192" s="354"/>
      <c r="AD192" s="354"/>
      <c r="AE192" s="354"/>
      <c r="AF192" s="354"/>
    </row>
    <row r="193" spans="1:32" s="200" customFormat="1" ht="15.6" customHeight="1" x14ac:dyDescent="0.2">
      <c r="A193" s="180"/>
      <c r="B193" s="472" t="s">
        <v>15</v>
      </c>
      <c r="C193" s="461" t="s">
        <v>132</v>
      </c>
      <c r="D193" s="473">
        <v>400000</v>
      </c>
      <c r="E193" s="401">
        <v>0</v>
      </c>
      <c r="F193" s="474">
        <v>0</v>
      </c>
      <c r="G193" s="649"/>
      <c r="H193" s="237"/>
      <c r="I193" s="416">
        <f t="shared" ref="I193" si="6">D193-K193</f>
        <v>374000</v>
      </c>
      <c r="J193" s="239"/>
      <c r="K193" s="658">
        <f>D193*0.065</f>
        <v>26000</v>
      </c>
      <c r="L193" s="389" t="s">
        <v>12</v>
      </c>
      <c r="M193" s="150"/>
      <c r="N193" s="150"/>
      <c r="O193" s="150"/>
      <c r="P193" s="150"/>
      <c r="Q193" s="150"/>
      <c r="R193" s="150"/>
      <c r="S193" s="150"/>
      <c r="T193" s="354"/>
      <c r="U193" s="354"/>
      <c r="V193" s="354"/>
      <c r="W193" s="354"/>
      <c r="X193" s="354"/>
      <c r="Y193" s="354"/>
      <c r="Z193" s="354"/>
      <c r="AA193" s="354"/>
      <c r="AB193" s="354"/>
      <c r="AC193" s="354"/>
      <c r="AD193" s="354"/>
      <c r="AE193" s="354"/>
      <c r="AF193" s="354"/>
    </row>
    <row r="194" spans="1:32" s="200" customFormat="1" ht="15.6" customHeight="1" x14ac:dyDescent="0.2">
      <c r="A194" s="180"/>
      <c r="B194" s="466"/>
      <c r="C194" s="462"/>
      <c r="D194" s="464"/>
      <c r="E194" s="437"/>
      <c r="F194" s="475"/>
      <c r="G194" s="650"/>
      <c r="H194" s="238"/>
      <c r="I194" s="469"/>
      <c r="J194" s="240"/>
      <c r="K194" s="659"/>
      <c r="L194" s="390"/>
      <c r="M194" s="150"/>
      <c r="N194" s="150"/>
      <c r="O194" s="150"/>
      <c r="P194" s="150"/>
      <c r="Q194" s="150"/>
      <c r="R194" s="150"/>
      <c r="S194" s="150"/>
      <c r="T194" s="354"/>
      <c r="U194" s="354"/>
      <c r="V194" s="354"/>
      <c r="W194" s="354"/>
      <c r="X194" s="354"/>
      <c r="Y194" s="354"/>
      <c r="Z194" s="354"/>
      <c r="AA194" s="354"/>
      <c r="AB194" s="354"/>
      <c r="AC194" s="354"/>
      <c r="AD194" s="354"/>
      <c r="AE194" s="354"/>
      <c r="AF194" s="354"/>
    </row>
    <row r="195" spans="1:32" s="191" customFormat="1" ht="15.95" customHeight="1" x14ac:dyDescent="0.25">
      <c r="A195" s="281"/>
      <c r="B195" s="465" t="s">
        <v>16</v>
      </c>
      <c r="C195" s="461" t="s">
        <v>133</v>
      </c>
      <c r="D195" s="473">
        <v>500000</v>
      </c>
      <c r="E195" s="401">
        <v>0</v>
      </c>
      <c r="F195" s="474">
        <v>0</v>
      </c>
      <c r="G195" s="417"/>
      <c r="H195" s="237"/>
      <c r="I195" s="416">
        <f t="shared" ref="I195" si="7">D195-K195</f>
        <v>467500</v>
      </c>
      <c r="J195" s="239"/>
      <c r="K195" s="658">
        <f>D195*0.065</f>
        <v>32500</v>
      </c>
      <c r="L195" s="389" t="s">
        <v>12</v>
      </c>
      <c r="M195" s="151"/>
      <c r="N195" s="151"/>
      <c r="O195" s="151"/>
      <c r="P195" s="151"/>
      <c r="Q195" s="151"/>
      <c r="R195" s="151"/>
      <c r="S195" s="151"/>
      <c r="T195" s="354"/>
      <c r="U195" s="354"/>
      <c r="V195" s="354"/>
      <c r="W195" s="354"/>
      <c r="X195" s="354"/>
      <c r="Y195" s="354"/>
      <c r="Z195" s="354"/>
      <c r="AA195" s="354"/>
      <c r="AB195" s="354"/>
      <c r="AC195" s="354"/>
      <c r="AD195" s="354"/>
      <c r="AE195" s="354"/>
      <c r="AF195" s="354"/>
    </row>
    <row r="196" spans="1:32" s="191" customFormat="1" ht="15.95" customHeight="1" thickBot="1" x14ac:dyDescent="0.3">
      <c r="A196" s="281"/>
      <c r="B196" s="655"/>
      <c r="C196" s="656"/>
      <c r="D196" s="464"/>
      <c r="E196" s="402"/>
      <c r="F196" s="475"/>
      <c r="G196" s="657"/>
      <c r="H196" s="238"/>
      <c r="I196" s="469"/>
      <c r="J196" s="240"/>
      <c r="K196" s="659"/>
      <c r="L196" s="390"/>
      <c r="M196" s="151"/>
      <c r="N196" s="151"/>
      <c r="O196" s="151"/>
      <c r="P196" s="151"/>
      <c r="Q196" s="151"/>
      <c r="R196" s="151"/>
      <c r="S196" s="151"/>
      <c r="T196" s="354"/>
      <c r="U196" s="354"/>
      <c r="V196" s="354"/>
      <c r="W196" s="354"/>
      <c r="X196" s="354"/>
      <c r="Y196" s="354"/>
      <c r="Z196" s="354"/>
      <c r="AA196" s="354"/>
      <c r="AB196" s="354"/>
      <c r="AC196" s="354"/>
      <c r="AD196" s="354"/>
      <c r="AE196" s="354"/>
      <c r="AF196" s="354"/>
    </row>
    <row r="197" spans="1:32" s="10" customFormat="1" ht="10.5" customHeight="1" x14ac:dyDescent="0.25">
      <c r="A197" s="282"/>
      <c r="B197" s="573" t="s">
        <v>134</v>
      </c>
      <c r="C197" s="574"/>
      <c r="D197" s="627">
        <f>SUM(D185:D196)</f>
        <v>11840000</v>
      </c>
      <c r="E197" s="634">
        <f>SUM(E185:E196)</f>
        <v>0</v>
      </c>
      <c r="F197" s="636">
        <f>SUM(F185:F196)</f>
        <v>0</v>
      </c>
      <c r="G197" s="627">
        <f>SUM(G185:G196)</f>
        <v>0</v>
      </c>
      <c r="H197" s="393">
        <v>0</v>
      </c>
      <c r="I197" s="627">
        <f>SUM(I185:I196)</f>
        <v>11070400</v>
      </c>
      <c r="J197" s="393">
        <f>SUM(J185:J186)</f>
        <v>0</v>
      </c>
      <c r="K197" s="393">
        <f>SUM(K185:K196)</f>
        <v>769600</v>
      </c>
      <c r="L197" s="391"/>
      <c r="T197" s="354"/>
      <c r="U197" s="354"/>
      <c r="V197" s="354"/>
      <c r="W197" s="354"/>
      <c r="X197" s="354"/>
      <c r="Y197" s="354"/>
      <c r="Z197" s="354"/>
      <c r="AA197" s="354"/>
      <c r="AB197" s="354"/>
      <c r="AC197" s="354"/>
      <c r="AD197" s="354"/>
      <c r="AE197" s="354"/>
      <c r="AF197" s="354"/>
    </row>
    <row r="198" spans="1:32" s="2" customFormat="1" ht="18" customHeight="1" thickBot="1" x14ac:dyDescent="0.25">
      <c r="A198" s="229"/>
      <c r="B198" s="575"/>
      <c r="C198" s="576"/>
      <c r="D198" s="628"/>
      <c r="E198" s="635"/>
      <c r="F198" s="637"/>
      <c r="G198" s="628"/>
      <c r="H198" s="394"/>
      <c r="I198" s="628"/>
      <c r="J198" s="394"/>
      <c r="K198" s="394"/>
      <c r="L198" s="392"/>
      <c r="M198" s="99"/>
      <c r="N198" s="99"/>
      <c r="O198" s="99"/>
      <c r="P198" s="99"/>
      <c r="Q198" s="99"/>
      <c r="R198" s="99"/>
      <c r="S198" s="99"/>
      <c r="T198" s="354"/>
      <c r="U198" s="354"/>
      <c r="V198" s="354"/>
      <c r="W198" s="354"/>
      <c r="X198" s="354"/>
      <c r="Y198" s="354"/>
      <c r="Z198" s="354"/>
      <c r="AA198" s="354"/>
      <c r="AB198" s="354"/>
      <c r="AC198" s="354"/>
      <c r="AD198" s="354"/>
      <c r="AE198" s="354"/>
      <c r="AF198" s="354"/>
    </row>
    <row r="199" spans="1:32" ht="18" customHeight="1" x14ac:dyDescent="0.3">
      <c r="B199" s="19"/>
      <c r="C199" s="19"/>
      <c r="D199" s="21"/>
      <c r="E199" s="21"/>
      <c r="F199" s="21"/>
      <c r="G199" s="21"/>
      <c r="H199" s="21"/>
      <c r="I199" s="21"/>
      <c r="J199" s="21"/>
      <c r="K199" s="20"/>
      <c r="L199" s="27"/>
    </row>
    <row r="200" spans="1:32" ht="18" customHeight="1" thickBot="1" x14ac:dyDescent="0.35">
      <c r="B200" s="19"/>
      <c r="C200" s="19"/>
      <c r="D200" s="21"/>
      <c r="E200" s="21"/>
      <c r="F200" s="21"/>
      <c r="G200" s="21"/>
      <c r="H200" s="21"/>
      <c r="I200" s="21"/>
      <c r="J200" s="21"/>
      <c r="K200" s="20"/>
      <c r="L200" s="27"/>
    </row>
    <row r="201" spans="1:32" ht="18" customHeight="1" x14ac:dyDescent="0.2">
      <c r="B201" s="579" t="s">
        <v>152</v>
      </c>
      <c r="C201" s="580"/>
      <c r="D201" s="580"/>
      <c r="E201" s="580"/>
      <c r="F201" s="580"/>
      <c r="G201" s="580"/>
      <c r="H201" s="580"/>
      <c r="I201" s="580"/>
      <c r="J201" s="580"/>
      <c r="K201" s="580"/>
      <c r="L201" s="581"/>
    </row>
    <row r="202" spans="1:32" ht="22.15" customHeight="1" thickBot="1" x14ac:dyDescent="0.25">
      <c r="B202" s="582"/>
      <c r="C202" s="583"/>
      <c r="D202" s="583"/>
      <c r="E202" s="583"/>
      <c r="F202" s="583"/>
      <c r="G202" s="583"/>
      <c r="H202" s="583"/>
      <c r="I202" s="583"/>
      <c r="J202" s="583"/>
      <c r="K202" s="583"/>
      <c r="L202" s="584"/>
    </row>
    <row r="203" spans="1:32" ht="22.9" customHeight="1" x14ac:dyDescent="0.2">
      <c r="B203" s="585" t="s">
        <v>0</v>
      </c>
      <c r="C203" s="586"/>
      <c r="D203" s="420" t="s">
        <v>147</v>
      </c>
      <c r="E203" s="426" t="s">
        <v>109</v>
      </c>
      <c r="F203" s="429" t="s">
        <v>129</v>
      </c>
      <c r="G203" s="587" t="s">
        <v>151</v>
      </c>
      <c r="H203" s="588"/>
      <c r="I203" s="588"/>
      <c r="J203" s="588"/>
      <c r="K203" s="588"/>
      <c r="L203" s="589"/>
    </row>
    <row r="204" spans="1:32" ht="18" customHeight="1" x14ac:dyDescent="0.2">
      <c r="B204" s="585"/>
      <c r="C204" s="586"/>
      <c r="D204" s="508"/>
      <c r="E204" s="427"/>
      <c r="F204" s="430"/>
      <c r="G204" s="590" t="s">
        <v>2</v>
      </c>
      <c r="H204" s="421" t="s">
        <v>115</v>
      </c>
      <c r="I204" s="503" t="s">
        <v>4</v>
      </c>
      <c r="J204" s="480" t="s">
        <v>119</v>
      </c>
      <c r="K204" s="592" t="s">
        <v>5</v>
      </c>
      <c r="L204" s="594" t="s">
        <v>3</v>
      </c>
    </row>
    <row r="205" spans="1:32" ht="18" customHeight="1" x14ac:dyDescent="0.2">
      <c r="B205" s="585"/>
      <c r="C205" s="586"/>
      <c r="D205" s="508"/>
      <c r="E205" s="428"/>
      <c r="F205" s="431"/>
      <c r="G205" s="591"/>
      <c r="H205" s="422"/>
      <c r="I205" s="504"/>
      <c r="J205" s="481"/>
      <c r="K205" s="593"/>
      <c r="L205" s="595"/>
    </row>
    <row r="206" spans="1:32" ht="18" customHeight="1" x14ac:dyDescent="0.2">
      <c r="B206" s="542" t="s">
        <v>105</v>
      </c>
      <c r="C206" s="543"/>
      <c r="D206" s="546">
        <f>D34</f>
        <v>2038400</v>
      </c>
      <c r="E206" s="596">
        <f>E34</f>
        <v>0</v>
      </c>
      <c r="F206" s="559">
        <f>F34</f>
        <v>0</v>
      </c>
      <c r="G206" s="486">
        <f>G34</f>
        <v>0</v>
      </c>
      <c r="H206" s="486">
        <f>H34</f>
        <v>0</v>
      </c>
      <c r="I206" s="499">
        <f>K34</f>
        <v>268200</v>
      </c>
      <c r="J206" s="486">
        <f>J34</f>
        <v>0</v>
      </c>
      <c r="K206" s="549">
        <f>K35</f>
        <v>235900</v>
      </c>
      <c r="L206" s="551">
        <f>I34</f>
        <v>1534300</v>
      </c>
    </row>
    <row r="207" spans="1:32" ht="18" customHeight="1" x14ac:dyDescent="0.2">
      <c r="B207" s="544"/>
      <c r="C207" s="545"/>
      <c r="D207" s="547"/>
      <c r="E207" s="596"/>
      <c r="F207" s="560"/>
      <c r="G207" s="487"/>
      <c r="H207" s="487"/>
      <c r="I207" s="500"/>
      <c r="J207" s="487"/>
      <c r="K207" s="550"/>
      <c r="L207" s="552"/>
    </row>
    <row r="208" spans="1:32" ht="18" customHeight="1" x14ac:dyDescent="0.2">
      <c r="B208" s="542" t="s">
        <v>47</v>
      </c>
      <c r="C208" s="543"/>
      <c r="D208" s="546">
        <f>D65+D118</f>
        <v>14500000</v>
      </c>
      <c r="E208" s="561">
        <f>E65+E118</f>
        <v>0</v>
      </c>
      <c r="F208" s="559">
        <f>F65+F118</f>
        <v>0</v>
      </c>
      <c r="G208" s="486">
        <f>G118</f>
        <v>450000</v>
      </c>
      <c r="H208" s="486">
        <f>H118</f>
        <v>0</v>
      </c>
      <c r="I208" s="499">
        <f>K65+K118</f>
        <v>2810000</v>
      </c>
      <c r="J208" s="486">
        <f>J65</f>
        <v>3800000</v>
      </c>
      <c r="K208" s="549">
        <v>0</v>
      </c>
      <c r="L208" s="551">
        <f>I65</f>
        <v>6720000</v>
      </c>
    </row>
    <row r="209" spans="1:32" ht="18" customHeight="1" x14ac:dyDescent="0.2">
      <c r="B209" s="544"/>
      <c r="C209" s="545"/>
      <c r="D209" s="547"/>
      <c r="E209" s="562"/>
      <c r="F209" s="560"/>
      <c r="G209" s="487"/>
      <c r="H209" s="487"/>
      <c r="I209" s="500"/>
      <c r="J209" s="487"/>
      <c r="K209" s="550"/>
      <c r="L209" s="552"/>
    </row>
    <row r="210" spans="1:32" ht="18" customHeight="1" x14ac:dyDescent="0.2">
      <c r="B210" s="542" t="s">
        <v>48</v>
      </c>
      <c r="C210" s="543"/>
      <c r="D210" s="546">
        <f>D99</f>
        <v>20460000</v>
      </c>
      <c r="E210" s="561">
        <f>E99</f>
        <v>0</v>
      </c>
      <c r="F210" s="559">
        <f>F99</f>
        <v>0</v>
      </c>
      <c r="G210" s="577">
        <f>G99</f>
        <v>0</v>
      </c>
      <c r="H210" s="557">
        <f>H99</f>
        <v>0</v>
      </c>
      <c r="I210" s="497">
        <f>K99</f>
        <v>0</v>
      </c>
      <c r="J210" s="486">
        <f>J99</f>
        <v>8780000</v>
      </c>
      <c r="K210" s="549">
        <f>K122</f>
        <v>3830000</v>
      </c>
      <c r="L210" s="551">
        <f>I99</f>
        <v>7520000</v>
      </c>
    </row>
    <row r="211" spans="1:32" ht="18" customHeight="1" x14ac:dyDescent="0.2">
      <c r="B211" s="544"/>
      <c r="C211" s="545"/>
      <c r="D211" s="547"/>
      <c r="E211" s="562"/>
      <c r="F211" s="560"/>
      <c r="G211" s="578"/>
      <c r="H211" s="558"/>
      <c r="I211" s="498"/>
      <c r="J211" s="487"/>
      <c r="K211" s="550">
        <f>L100</f>
        <v>0</v>
      </c>
      <c r="L211" s="552"/>
    </row>
    <row r="212" spans="1:32" ht="18" customHeight="1" x14ac:dyDescent="0.2">
      <c r="B212" s="553" t="s">
        <v>106</v>
      </c>
      <c r="C212" s="554"/>
      <c r="D212" s="546">
        <f>D161+D133</f>
        <v>4259000</v>
      </c>
      <c r="E212" s="561">
        <f>E161+E133</f>
        <v>0</v>
      </c>
      <c r="F212" s="559">
        <f>F161+F133</f>
        <v>0</v>
      </c>
      <c r="G212" s="486">
        <f>G165</f>
        <v>128000</v>
      </c>
      <c r="H212" s="486">
        <f>H161</f>
        <v>0</v>
      </c>
      <c r="I212" s="499">
        <f>K161+K133</f>
        <v>3979000</v>
      </c>
      <c r="J212" s="486">
        <f>J162</f>
        <v>0</v>
      </c>
      <c r="K212" s="549">
        <v>0</v>
      </c>
      <c r="L212" s="551">
        <f>I165</f>
        <v>2552000</v>
      </c>
    </row>
    <row r="213" spans="1:32" ht="18" customHeight="1" x14ac:dyDescent="0.2">
      <c r="B213" s="555"/>
      <c r="C213" s="556"/>
      <c r="D213" s="547"/>
      <c r="E213" s="562"/>
      <c r="F213" s="560"/>
      <c r="G213" s="487"/>
      <c r="H213" s="487"/>
      <c r="I213" s="500"/>
      <c r="J213" s="487"/>
      <c r="K213" s="550"/>
      <c r="L213" s="552"/>
    </row>
    <row r="214" spans="1:32" s="229" customFormat="1" ht="18" customHeight="1" x14ac:dyDescent="0.2">
      <c r="B214" s="553" t="s">
        <v>127</v>
      </c>
      <c r="C214" s="554"/>
      <c r="D214" s="638">
        <f>D142</f>
        <v>3000000</v>
      </c>
      <c r="E214" s="640">
        <f>E142</f>
        <v>0</v>
      </c>
      <c r="F214" s="642">
        <f>F142</f>
        <v>0</v>
      </c>
      <c r="G214" s="497">
        <f>G163</f>
        <v>0</v>
      </c>
      <c r="H214" s="497">
        <f>H163</f>
        <v>0</v>
      </c>
      <c r="I214" s="497">
        <f>K163</f>
        <v>0</v>
      </c>
      <c r="J214" s="497">
        <f>J142</f>
        <v>0</v>
      </c>
      <c r="K214" s="644">
        <f>K143</f>
        <v>600000</v>
      </c>
      <c r="L214" s="646">
        <f>I163</f>
        <v>0</v>
      </c>
      <c r="M214" s="247"/>
      <c r="N214" s="247"/>
      <c r="O214" s="247"/>
      <c r="P214" s="247"/>
      <c r="Q214" s="247"/>
      <c r="R214" s="247"/>
      <c r="S214" s="247"/>
      <c r="T214" s="354"/>
      <c r="U214" s="354"/>
      <c r="V214" s="354"/>
      <c r="W214" s="354"/>
      <c r="X214" s="354"/>
      <c r="Y214" s="354"/>
      <c r="Z214" s="354"/>
      <c r="AA214" s="354"/>
      <c r="AB214" s="354"/>
      <c r="AC214" s="354"/>
      <c r="AD214" s="354"/>
      <c r="AE214" s="354"/>
      <c r="AF214" s="354"/>
    </row>
    <row r="215" spans="1:32" s="229" customFormat="1" ht="18" customHeight="1" x14ac:dyDescent="0.2">
      <c r="B215" s="555"/>
      <c r="C215" s="556"/>
      <c r="D215" s="639"/>
      <c r="E215" s="641"/>
      <c r="F215" s="643"/>
      <c r="G215" s="498"/>
      <c r="H215" s="498"/>
      <c r="I215" s="498"/>
      <c r="J215" s="498"/>
      <c r="K215" s="645"/>
      <c r="L215" s="647"/>
      <c r="M215" s="247"/>
      <c r="N215" s="247"/>
      <c r="O215" s="247"/>
      <c r="P215" s="247"/>
      <c r="Q215" s="247"/>
      <c r="R215" s="247"/>
      <c r="S215" s="247"/>
      <c r="T215" s="354"/>
      <c r="U215" s="354"/>
      <c r="V215" s="354"/>
      <c r="W215" s="354"/>
      <c r="X215" s="354"/>
      <c r="Y215" s="354"/>
      <c r="Z215" s="354"/>
      <c r="AA215" s="354"/>
      <c r="AB215" s="354"/>
      <c r="AC215" s="354"/>
      <c r="AD215" s="354"/>
      <c r="AE215" s="354"/>
      <c r="AF215" s="354"/>
    </row>
    <row r="216" spans="1:32" ht="18" customHeight="1" x14ac:dyDescent="0.2">
      <c r="B216" s="542" t="s">
        <v>25</v>
      </c>
      <c r="C216" s="543"/>
      <c r="D216" s="546">
        <f>D178</f>
        <v>1112000</v>
      </c>
      <c r="E216" s="561">
        <f>E178</f>
        <v>0</v>
      </c>
      <c r="F216" s="559">
        <f>F178</f>
        <v>0</v>
      </c>
      <c r="G216" s="486">
        <f>G178</f>
        <v>720000</v>
      </c>
      <c r="H216" s="486">
        <f>H178</f>
        <v>0</v>
      </c>
      <c r="I216" s="486">
        <f>K178</f>
        <v>0</v>
      </c>
      <c r="J216" s="486">
        <f>J178</f>
        <v>0</v>
      </c>
      <c r="K216" s="549">
        <f>K178</f>
        <v>0</v>
      </c>
      <c r="L216" s="551">
        <f>I178</f>
        <v>392000</v>
      </c>
    </row>
    <row r="217" spans="1:32" ht="18" customHeight="1" thickBot="1" x14ac:dyDescent="0.25">
      <c r="B217" s="544"/>
      <c r="C217" s="545"/>
      <c r="D217" s="547"/>
      <c r="E217" s="562"/>
      <c r="F217" s="560"/>
      <c r="G217" s="548"/>
      <c r="H217" s="632"/>
      <c r="I217" s="487"/>
      <c r="J217" s="487"/>
      <c r="K217" s="550"/>
      <c r="L217" s="552"/>
    </row>
    <row r="218" spans="1:32" s="243" customFormat="1" ht="39.75" customHeight="1" thickBot="1" x14ac:dyDescent="0.25">
      <c r="A218" s="229"/>
      <c r="B218" s="661" t="s">
        <v>136</v>
      </c>
      <c r="C218" s="662"/>
      <c r="D218" s="245">
        <f>D197</f>
        <v>11840000</v>
      </c>
      <c r="E218" s="261">
        <f>E197</f>
        <v>0</v>
      </c>
      <c r="F218" s="302">
        <f>F197</f>
        <v>0</v>
      </c>
      <c r="G218" s="242">
        <f>G197</f>
        <v>0</v>
      </c>
      <c r="H218" s="254"/>
      <c r="I218" s="256">
        <f>K197</f>
        <v>769600</v>
      </c>
      <c r="J218" s="244">
        <f>J197</f>
        <v>0</v>
      </c>
      <c r="K218" s="255">
        <v>0</v>
      </c>
      <c r="L218" s="253"/>
      <c r="M218" s="95"/>
      <c r="N218" s="95"/>
      <c r="O218" s="95"/>
      <c r="P218" s="95"/>
      <c r="Q218" s="95"/>
      <c r="R218" s="95"/>
      <c r="S218" s="95"/>
      <c r="T218" s="354"/>
      <c r="U218" s="354"/>
      <c r="V218" s="354"/>
      <c r="W218" s="354"/>
      <c r="X218" s="354"/>
      <c r="Y218" s="354"/>
      <c r="Z218" s="354"/>
      <c r="AA218" s="354"/>
      <c r="AB218" s="354"/>
      <c r="AC218" s="354"/>
      <c r="AD218" s="354"/>
      <c r="AE218" s="354"/>
      <c r="AF218" s="354"/>
    </row>
    <row r="219" spans="1:32" ht="18" customHeight="1" x14ac:dyDescent="0.2">
      <c r="B219" s="567" t="s">
        <v>50</v>
      </c>
      <c r="C219" s="568"/>
      <c r="D219" s="571">
        <f>SUM(D206:D218)</f>
        <v>57209400</v>
      </c>
      <c r="E219" s="563">
        <f>SUM(E206:E218)</f>
        <v>0</v>
      </c>
      <c r="F219" s="565">
        <f>SUM(F206:F218)</f>
        <v>0</v>
      </c>
      <c r="G219" s="571">
        <f>SUM(G206:G217)</f>
        <v>1298000</v>
      </c>
      <c r="H219" s="597">
        <f>SUM(H206:H217)</f>
        <v>0</v>
      </c>
      <c r="I219" s="571">
        <f>SUM(I206:I218)</f>
        <v>7826800</v>
      </c>
      <c r="J219" s="597">
        <f>SUM(J206:J217)</f>
        <v>12580000</v>
      </c>
      <c r="K219" s="571">
        <f>SUM(K206:K217)</f>
        <v>4665900</v>
      </c>
      <c r="L219" s="540">
        <f>SUM(L206:L217)</f>
        <v>18718300</v>
      </c>
    </row>
    <row r="220" spans="1:32" ht="18" customHeight="1" thickBot="1" x14ac:dyDescent="0.25">
      <c r="B220" s="569"/>
      <c r="C220" s="570"/>
      <c r="D220" s="572"/>
      <c r="E220" s="564"/>
      <c r="F220" s="566"/>
      <c r="G220" s="572"/>
      <c r="H220" s="598"/>
      <c r="I220" s="572"/>
      <c r="J220" s="598"/>
      <c r="K220" s="572"/>
      <c r="L220" s="541"/>
    </row>
    <row r="221" spans="1:32" ht="18" customHeight="1" x14ac:dyDescent="0.2">
      <c r="B221" s="39"/>
      <c r="C221" s="39"/>
      <c r="D221" s="35"/>
      <c r="E221" s="35"/>
      <c r="F221" s="35"/>
      <c r="G221" s="35"/>
      <c r="H221" s="35"/>
      <c r="I221" s="35"/>
      <c r="J221" s="35"/>
      <c r="K221" s="35"/>
      <c r="L221" s="36"/>
    </row>
    <row r="222" spans="1:32" ht="18" customHeight="1" x14ac:dyDescent="0.2">
      <c r="B222" s="39"/>
      <c r="C222" s="526"/>
      <c r="D222" s="526"/>
      <c r="E222" s="526"/>
      <c r="F222" s="526"/>
      <c r="G222" s="526"/>
      <c r="H222" s="526"/>
      <c r="I222" s="526"/>
      <c r="J222" s="526"/>
      <c r="K222" s="526"/>
      <c r="L222" s="526"/>
    </row>
    <row r="223" spans="1:32" ht="18" customHeight="1" x14ac:dyDescent="0.2">
      <c r="B223" s="39"/>
      <c r="C223" s="525" t="s">
        <v>183</v>
      </c>
      <c r="D223" s="525"/>
      <c r="E223" s="525"/>
      <c r="F223" s="525"/>
      <c r="G223" s="525"/>
      <c r="H223" s="525"/>
      <c r="I223" s="525"/>
      <c r="J223" s="525"/>
      <c r="K223" s="525"/>
      <c r="L223" s="525"/>
    </row>
    <row r="224" spans="1:32" ht="18" customHeight="1" x14ac:dyDescent="0.2">
      <c r="B224" s="39"/>
      <c r="C224" s="526"/>
      <c r="D224" s="526"/>
      <c r="E224" s="526"/>
      <c r="F224" s="526"/>
      <c r="G224" s="526"/>
      <c r="H224" s="526"/>
      <c r="I224" s="526"/>
      <c r="J224" s="526"/>
      <c r="K224" s="526"/>
      <c r="L224" s="526"/>
    </row>
    <row r="225" spans="1:32" ht="18" customHeight="1" x14ac:dyDescent="0.2">
      <c r="B225" s="39"/>
      <c r="C225" s="526"/>
      <c r="D225" s="526"/>
      <c r="E225" s="526"/>
      <c r="F225" s="526"/>
      <c r="G225" s="526"/>
      <c r="H225" s="526"/>
      <c r="I225" s="526"/>
      <c r="J225" s="526"/>
      <c r="K225" s="526"/>
      <c r="L225" s="526"/>
    </row>
    <row r="226" spans="1:32" ht="18" customHeight="1" x14ac:dyDescent="0.2">
      <c r="B226" s="39"/>
      <c r="C226" s="526"/>
      <c r="D226" s="526"/>
      <c r="E226" s="526"/>
      <c r="F226" s="526"/>
      <c r="G226" s="526"/>
      <c r="H226" s="526"/>
      <c r="I226" s="526"/>
      <c r="J226" s="526"/>
      <c r="K226" s="526"/>
      <c r="L226" s="526"/>
    </row>
    <row r="227" spans="1:32" ht="18" customHeight="1" x14ac:dyDescent="0.2">
      <c r="B227" s="39"/>
      <c r="C227" s="526"/>
      <c r="D227" s="526"/>
      <c r="E227" s="526"/>
      <c r="F227" s="526"/>
      <c r="G227" s="526"/>
      <c r="H227" s="526"/>
      <c r="I227" s="526"/>
      <c r="J227" s="526"/>
      <c r="K227" s="526"/>
      <c r="L227" s="526"/>
    </row>
    <row r="228" spans="1:32" ht="18" customHeight="1" x14ac:dyDescent="0.2">
      <c r="B228" s="39"/>
      <c r="C228" s="526"/>
      <c r="D228" s="526"/>
      <c r="E228" s="526"/>
      <c r="F228" s="526"/>
      <c r="G228" s="526"/>
      <c r="H228" s="526"/>
      <c r="I228" s="526"/>
      <c r="J228" s="526"/>
      <c r="K228" s="526"/>
      <c r="L228" s="526"/>
    </row>
    <row r="229" spans="1:32" ht="18" customHeight="1" x14ac:dyDescent="0.2">
      <c r="B229" s="39"/>
      <c r="C229" s="526"/>
      <c r="D229" s="526"/>
      <c r="E229" s="526"/>
      <c r="F229" s="526"/>
      <c r="G229" s="526"/>
      <c r="H229" s="526"/>
      <c r="I229" s="526"/>
      <c r="J229" s="526"/>
      <c r="K229" s="526"/>
      <c r="L229" s="526"/>
    </row>
    <row r="230" spans="1:32" ht="18" customHeight="1" x14ac:dyDescent="0.2">
      <c r="B230" s="39"/>
      <c r="C230" s="39"/>
      <c r="D230" s="35"/>
      <c r="E230" s="35"/>
      <c r="F230" s="35"/>
      <c r="G230" s="35"/>
      <c r="H230" s="35"/>
      <c r="I230" s="35"/>
      <c r="J230" s="35"/>
      <c r="K230" s="35"/>
      <c r="L230" s="36"/>
    </row>
    <row r="231" spans="1:32" ht="18" customHeight="1" x14ac:dyDescent="0.2">
      <c r="B231" s="39"/>
      <c r="C231" s="39"/>
      <c r="D231" s="35"/>
      <c r="E231" s="35"/>
      <c r="F231" s="35"/>
      <c r="G231" s="35"/>
      <c r="H231" s="35"/>
      <c r="I231" s="35"/>
      <c r="J231" s="35"/>
      <c r="K231" s="35"/>
      <c r="L231" s="36"/>
    </row>
    <row r="232" spans="1:32" ht="18" customHeight="1" x14ac:dyDescent="0.2">
      <c r="B232" s="39"/>
      <c r="C232" s="39"/>
      <c r="D232" s="35"/>
      <c r="E232" s="35"/>
      <c r="F232" s="35"/>
      <c r="G232" s="35"/>
      <c r="H232" s="35"/>
      <c r="I232" s="35"/>
      <c r="J232" s="35"/>
      <c r="K232" s="35"/>
      <c r="L232" s="36"/>
    </row>
    <row r="233" spans="1:32" ht="18" customHeight="1" x14ac:dyDescent="0.2">
      <c r="B233" s="39"/>
      <c r="C233" s="39"/>
      <c r="D233" s="35"/>
      <c r="E233" s="35"/>
      <c r="F233" s="35"/>
      <c r="G233" s="35"/>
      <c r="H233" s="35"/>
      <c r="I233" s="35"/>
      <c r="J233" s="35"/>
      <c r="K233" s="35"/>
      <c r="L233" s="36"/>
    </row>
    <row r="234" spans="1:32" ht="18" customHeight="1" x14ac:dyDescent="0.2">
      <c r="B234" s="39"/>
      <c r="C234" s="39"/>
      <c r="D234" s="35"/>
      <c r="E234" s="35"/>
      <c r="F234" s="35"/>
      <c r="G234" s="35"/>
      <c r="H234" s="35"/>
      <c r="I234" s="35"/>
      <c r="J234" s="35"/>
      <c r="K234" s="35"/>
      <c r="L234" s="36"/>
    </row>
    <row r="235" spans="1:32" ht="18" customHeight="1" x14ac:dyDescent="0.2">
      <c r="B235" s="39"/>
      <c r="C235" s="39"/>
      <c r="D235" s="35"/>
      <c r="E235" s="35"/>
      <c r="F235" s="35"/>
      <c r="G235" s="35"/>
      <c r="H235" s="35"/>
      <c r="I235" s="35"/>
      <c r="J235" s="35"/>
      <c r="K235" s="35"/>
      <c r="L235" s="36"/>
    </row>
    <row r="236" spans="1:32" ht="18" customHeight="1" x14ac:dyDescent="0.2">
      <c r="B236" s="39"/>
      <c r="C236" s="39"/>
      <c r="D236" s="35"/>
      <c r="E236" s="35"/>
      <c r="F236" s="35"/>
      <c r="G236" s="35"/>
      <c r="H236" s="35"/>
      <c r="I236" s="35"/>
      <c r="J236" s="35"/>
      <c r="K236" s="35"/>
      <c r="L236" s="36"/>
    </row>
    <row r="237" spans="1:32" ht="18" customHeight="1" x14ac:dyDescent="0.2">
      <c r="B237" s="39"/>
      <c r="C237" s="39"/>
      <c r="D237" s="35"/>
      <c r="E237" s="35"/>
      <c r="F237" s="35"/>
      <c r="G237" s="35"/>
      <c r="H237" s="35"/>
      <c r="I237" s="35"/>
      <c r="J237" s="35"/>
      <c r="K237" s="35"/>
      <c r="L237" s="36"/>
    </row>
    <row r="238" spans="1:32" ht="18" customHeight="1" x14ac:dyDescent="0.2">
      <c r="B238" s="39"/>
      <c r="C238" s="39"/>
      <c r="D238" s="35"/>
      <c r="E238" s="35"/>
      <c r="F238" s="35"/>
      <c r="G238" s="35"/>
      <c r="H238" s="35"/>
      <c r="I238" s="35"/>
      <c r="J238" s="35"/>
      <c r="K238" s="35"/>
      <c r="L238" s="36"/>
    </row>
    <row r="239" spans="1:32" s="37" customFormat="1" ht="18" customHeight="1" x14ac:dyDescent="0.3">
      <c r="A239" s="283"/>
      <c r="B239" s="39"/>
      <c r="C239" s="39"/>
      <c r="D239" s="35"/>
      <c r="E239" s="35"/>
      <c r="F239" s="35"/>
      <c r="G239" s="35"/>
      <c r="H239" s="35"/>
      <c r="I239" s="35"/>
      <c r="J239" s="35"/>
      <c r="K239" s="35"/>
      <c r="L239" s="36"/>
      <c r="M239" s="122"/>
      <c r="N239" s="122"/>
      <c r="O239" s="122"/>
      <c r="P239" s="122"/>
      <c r="Q239" s="122"/>
      <c r="R239" s="122"/>
      <c r="S239" s="122"/>
      <c r="T239" s="354"/>
      <c r="U239" s="354"/>
      <c r="V239" s="354"/>
      <c r="W239" s="354"/>
      <c r="X239" s="354"/>
      <c r="Y239" s="354"/>
      <c r="Z239" s="354"/>
      <c r="AA239" s="354"/>
      <c r="AB239" s="354"/>
      <c r="AC239" s="354"/>
      <c r="AD239" s="354"/>
      <c r="AE239" s="354"/>
      <c r="AF239" s="354"/>
    </row>
    <row r="240" spans="1:32" ht="20.100000000000001" customHeight="1" x14ac:dyDescent="0.2">
      <c r="B240" s="39"/>
      <c r="C240" s="39"/>
      <c r="D240" s="35"/>
      <c r="E240" s="35"/>
      <c r="F240" s="35"/>
      <c r="G240" s="35"/>
      <c r="H240" s="35"/>
      <c r="I240" s="35"/>
      <c r="J240" s="35"/>
      <c r="K240" s="35"/>
      <c r="L240" s="36"/>
    </row>
    <row r="241" spans="1:32" ht="20.100000000000001" customHeight="1" x14ac:dyDescent="0.2">
      <c r="B241" s="39"/>
      <c r="C241" s="39"/>
      <c r="D241" s="35"/>
      <c r="E241" s="35"/>
      <c r="F241" s="35"/>
      <c r="G241" s="35"/>
      <c r="H241" s="35"/>
      <c r="I241" s="35"/>
      <c r="J241" s="35"/>
      <c r="K241" s="35"/>
      <c r="L241" s="36"/>
    </row>
    <row r="242" spans="1:32" ht="20.100000000000001" customHeight="1" x14ac:dyDescent="0.2">
      <c r="B242" s="39"/>
      <c r="C242" s="39"/>
      <c r="D242" s="35"/>
      <c r="E242" s="35"/>
      <c r="F242" s="35"/>
      <c r="G242" s="35"/>
      <c r="H242" s="35"/>
      <c r="I242" s="35"/>
      <c r="J242" s="35"/>
      <c r="K242" s="35"/>
      <c r="L242" s="36"/>
    </row>
    <row r="243" spans="1:32" ht="18" customHeight="1" x14ac:dyDescent="0.2">
      <c r="B243" s="39"/>
      <c r="C243" s="39"/>
      <c r="D243" s="35"/>
      <c r="E243" s="35"/>
      <c r="F243" s="35"/>
      <c r="G243" s="35"/>
      <c r="H243" s="35"/>
      <c r="I243" s="35"/>
      <c r="J243" s="35"/>
      <c r="K243" s="35"/>
      <c r="L243" s="36"/>
    </row>
    <row r="244" spans="1:32" s="12" customFormat="1" ht="18" customHeight="1" x14ac:dyDescent="0.25">
      <c r="A244" s="284"/>
      <c r="B244" s="39"/>
      <c r="C244" s="39"/>
      <c r="D244" s="35"/>
      <c r="E244" s="35"/>
      <c r="F244" s="35"/>
      <c r="G244" s="35"/>
      <c r="H244" s="35"/>
      <c r="I244" s="35"/>
      <c r="J244" s="35"/>
      <c r="K244" s="35"/>
      <c r="L244" s="36"/>
      <c r="M244" s="123"/>
      <c r="N244" s="123"/>
      <c r="O244" s="123"/>
      <c r="P244" s="123"/>
      <c r="Q244" s="123"/>
      <c r="R244" s="123"/>
      <c r="S244" s="123"/>
      <c r="T244" s="354"/>
      <c r="U244" s="354"/>
      <c r="V244" s="354"/>
      <c r="W244" s="354"/>
      <c r="X244" s="354"/>
      <c r="Y244" s="354"/>
      <c r="Z244" s="354"/>
      <c r="AA244" s="354"/>
      <c r="AB244" s="354"/>
      <c r="AC244" s="354"/>
      <c r="AD244" s="354"/>
      <c r="AE244" s="354"/>
      <c r="AF244" s="354"/>
    </row>
    <row r="245" spans="1:32" ht="18" customHeight="1" x14ac:dyDescent="0.2">
      <c r="B245" s="39"/>
      <c r="C245" s="39"/>
      <c r="D245" s="35"/>
      <c r="E245" s="35"/>
      <c r="F245" s="35"/>
      <c r="G245" s="35"/>
      <c r="H245" s="35"/>
      <c r="I245" s="35"/>
      <c r="J245" s="35"/>
      <c r="K245" s="35"/>
      <c r="L245" s="36"/>
    </row>
    <row r="246" spans="1:32" ht="18" customHeight="1" x14ac:dyDescent="0.2">
      <c r="B246" s="39"/>
      <c r="C246" s="39"/>
      <c r="D246" s="35"/>
      <c r="E246" s="35"/>
      <c r="F246" s="35"/>
      <c r="G246" s="35"/>
      <c r="H246" s="35"/>
      <c r="I246" s="35"/>
      <c r="J246" s="35"/>
      <c r="K246" s="35"/>
      <c r="L246" s="36"/>
    </row>
    <row r="247" spans="1:32" s="12" customFormat="1" ht="18" customHeight="1" x14ac:dyDescent="0.25">
      <c r="A247" s="284"/>
      <c r="B247" s="39"/>
      <c r="C247" s="39"/>
      <c r="D247" s="35"/>
      <c r="E247" s="35"/>
      <c r="F247" s="35"/>
      <c r="G247" s="35"/>
      <c r="H247" s="35"/>
      <c r="I247" s="35"/>
      <c r="J247" s="35"/>
      <c r="K247" s="35"/>
      <c r="L247" s="36"/>
      <c r="M247" s="123"/>
      <c r="N247" s="123"/>
      <c r="O247" s="123"/>
      <c r="P247" s="123"/>
      <c r="Q247" s="123"/>
      <c r="R247" s="123"/>
      <c r="S247" s="123"/>
      <c r="T247" s="354"/>
      <c r="U247" s="354"/>
      <c r="V247" s="354"/>
      <c r="W247" s="354"/>
      <c r="X247" s="354"/>
      <c r="Y247" s="354"/>
      <c r="Z247" s="354"/>
      <c r="AA247" s="354"/>
      <c r="AB247" s="354"/>
      <c r="AC247" s="354"/>
      <c r="AD247" s="354"/>
      <c r="AE247" s="354"/>
      <c r="AF247" s="354"/>
    </row>
    <row r="248" spans="1:32" ht="18" customHeight="1" x14ac:dyDescent="0.2">
      <c r="B248" s="39"/>
      <c r="C248" s="39"/>
      <c r="D248" s="35"/>
      <c r="E248" s="35"/>
      <c r="F248" s="35"/>
      <c r="G248" s="35"/>
      <c r="H248" s="35"/>
      <c r="I248" s="35"/>
      <c r="J248" s="35"/>
      <c r="K248" s="35"/>
      <c r="L248" s="36"/>
    </row>
    <row r="249" spans="1:32" s="37" customFormat="1" ht="18" customHeight="1" x14ac:dyDescent="0.3">
      <c r="A249" s="283"/>
      <c r="B249" s="39"/>
      <c r="C249" s="39"/>
      <c r="D249" s="35"/>
      <c r="E249" s="35"/>
      <c r="F249" s="35"/>
      <c r="G249" s="35"/>
      <c r="H249" s="35"/>
      <c r="I249" s="35"/>
      <c r="J249" s="35"/>
      <c r="K249" s="35"/>
      <c r="L249" s="36"/>
      <c r="M249" s="122"/>
      <c r="N249" s="122"/>
      <c r="O249" s="122"/>
      <c r="P249" s="122"/>
      <c r="Q249" s="122"/>
      <c r="R249" s="122"/>
      <c r="S249" s="122"/>
      <c r="T249" s="354"/>
      <c r="U249" s="354"/>
      <c r="V249" s="354"/>
      <c r="W249" s="354"/>
      <c r="X249" s="354"/>
      <c r="Y249" s="354"/>
      <c r="Z249" s="354"/>
      <c r="AA249" s="354"/>
      <c r="AB249" s="354"/>
      <c r="AC249" s="354"/>
      <c r="AD249" s="354"/>
      <c r="AE249" s="354"/>
      <c r="AF249" s="354"/>
    </row>
    <row r="250" spans="1:32" ht="18" customHeight="1" x14ac:dyDescent="0.2">
      <c r="B250" s="39"/>
      <c r="C250" s="39"/>
      <c r="D250" s="35"/>
      <c r="E250" s="35"/>
      <c r="F250" s="35"/>
      <c r="G250" s="35"/>
      <c r="H250" s="35"/>
      <c r="I250" s="35"/>
      <c r="J250" s="35"/>
      <c r="K250" s="35"/>
      <c r="L250" s="36"/>
    </row>
    <row r="251" spans="1:32" s="12" customFormat="1" ht="18" customHeight="1" x14ac:dyDescent="0.25">
      <c r="A251" s="284"/>
      <c r="B251" s="39"/>
      <c r="C251" s="39"/>
      <c r="D251" s="35"/>
      <c r="E251" s="35"/>
      <c r="F251" s="35"/>
      <c r="G251" s="35"/>
      <c r="H251" s="35"/>
      <c r="I251" s="35"/>
      <c r="J251" s="35"/>
      <c r="K251" s="35"/>
      <c r="L251" s="36"/>
      <c r="M251" s="123"/>
      <c r="N251" s="123"/>
      <c r="O251" s="123"/>
      <c r="P251" s="123"/>
      <c r="Q251" s="123"/>
      <c r="R251" s="123"/>
      <c r="S251" s="123"/>
      <c r="T251" s="354"/>
      <c r="U251" s="354"/>
      <c r="V251" s="354"/>
      <c r="W251" s="354"/>
      <c r="X251" s="354"/>
      <c r="Y251" s="354"/>
      <c r="Z251" s="354"/>
      <c r="AA251" s="354"/>
      <c r="AB251" s="354"/>
      <c r="AC251" s="354"/>
      <c r="AD251" s="354"/>
      <c r="AE251" s="354"/>
      <c r="AF251" s="354"/>
    </row>
    <row r="252" spans="1:32" ht="18" customHeight="1" x14ac:dyDescent="0.2">
      <c r="B252" s="39"/>
      <c r="C252" s="39"/>
      <c r="D252" s="35"/>
      <c r="E252" s="35"/>
      <c r="F252" s="35"/>
      <c r="G252" s="35"/>
      <c r="H252" s="35"/>
      <c r="I252" s="35"/>
      <c r="J252" s="35"/>
      <c r="K252" s="35"/>
      <c r="L252" s="36"/>
    </row>
    <row r="253" spans="1:32" ht="18" customHeight="1" x14ac:dyDescent="0.2">
      <c r="B253" s="39"/>
      <c r="C253" s="39"/>
      <c r="D253" s="35"/>
      <c r="E253" s="35"/>
      <c r="F253" s="35"/>
      <c r="G253" s="35"/>
      <c r="H253" s="35"/>
      <c r="I253" s="35"/>
      <c r="J253" s="35"/>
      <c r="K253" s="35"/>
      <c r="L253" s="36"/>
    </row>
    <row r="254" spans="1:32" ht="18" customHeight="1" x14ac:dyDescent="0.2">
      <c r="B254" s="39"/>
      <c r="C254" s="39"/>
      <c r="D254" s="35"/>
      <c r="E254" s="35"/>
      <c r="F254" s="35"/>
      <c r="G254" s="35"/>
      <c r="H254" s="35"/>
      <c r="I254" s="35"/>
      <c r="J254" s="35"/>
      <c r="K254" s="35"/>
      <c r="L254" s="36"/>
    </row>
    <row r="255" spans="1:32" s="12" customFormat="1" ht="18" customHeight="1" x14ac:dyDescent="0.25">
      <c r="A255" s="284"/>
      <c r="B255" s="39"/>
      <c r="C255" s="39"/>
      <c r="D255" s="35"/>
      <c r="E255" s="35"/>
      <c r="F255" s="35"/>
      <c r="G255" s="35"/>
      <c r="H255" s="35"/>
      <c r="I255" s="35"/>
      <c r="J255" s="35"/>
      <c r="K255" s="35"/>
      <c r="L255" s="36"/>
      <c r="M255" s="123"/>
      <c r="N255" s="123"/>
      <c r="O255" s="123"/>
      <c r="P255" s="123"/>
      <c r="Q255" s="123"/>
      <c r="R255" s="123"/>
      <c r="S255" s="123"/>
      <c r="T255" s="354"/>
      <c r="U255" s="354"/>
      <c r="V255" s="354"/>
      <c r="W255" s="354"/>
      <c r="X255" s="354"/>
      <c r="Y255" s="354"/>
      <c r="Z255" s="354"/>
      <c r="AA255" s="354"/>
      <c r="AB255" s="354"/>
      <c r="AC255" s="354"/>
      <c r="AD255" s="354"/>
      <c r="AE255" s="354"/>
      <c r="AF255" s="354"/>
    </row>
    <row r="256" spans="1:32" ht="18" customHeight="1" x14ac:dyDescent="0.2">
      <c r="B256" s="39"/>
      <c r="C256" s="39"/>
      <c r="D256" s="35"/>
      <c r="E256" s="35"/>
      <c r="F256" s="35"/>
      <c r="G256" s="35"/>
      <c r="H256" s="35"/>
      <c r="I256" s="35"/>
      <c r="J256" s="35"/>
      <c r="K256" s="35"/>
      <c r="L256" s="36"/>
    </row>
    <row r="257" spans="1:32" s="37" customFormat="1" ht="18" customHeight="1" x14ac:dyDescent="0.3">
      <c r="A257" s="283"/>
      <c r="B257" s="39"/>
      <c r="C257" s="39"/>
      <c r="D257" s="35"/>
      <c r="E257" s="35"/>
      <c r="F257" s="35"/>
      <c r="G257" s="35"/>
      <c r="H257" s="35"/>
      <c r="I257" s="35"/>
      <c r="J257" s="35"/>
      <c r="K257" s="35"/>
      <c r="L257" s="36"/>
      <c r="M257" s="122"/>
      <c r="N257" s="122"/>
      <c r="O257" s="122"/>
      <c r="P257" s="122"/>
      <c r="Q257" s="122"/>
      <c r="R257" s="122"/>
      <c r="S257" s="122"/>
      <c r="T257" s="354"/>
      <c r="U257" s="354"/>
      <c r="V257" s="354"/>
      <c r="W257" s="354"/>
      <c r="X257" s="354"/>
      <c r="Y257" s="354"/>
      <c r="Z257" s="354"/>
      <c r="AA257" s="354"/>
      <c r="AB257" s="354"/>
      <c r="AC257" s="354"/>
      <c r="AD257" s="354"/>
      <c r="AE257" s="354"/>
      <c r="AF257" s="354"/>
    </row>
    <row r="258" spans="1:32" ht="18" customHeight="1" x14ac:dyDescent="0.2">
      <c r="B258" s="39"/>
      <c r="C258" s="39"/>
      <c r="D258" s="35"/>
      <c r="E258" s="35"/>
      <c r="F258" s="35"/>
      <c r="G258" s="35"/>
      <c r="H258" s="35"/>
      <c r="I258" s="35"/>
      <c r="J258" s="35"/>
      <c r="K258" s="35"/>
      <c r="L258" s="36"/>
    </row>
    <row r="259" spans="1:32" s="12" customFormat="1" ht="18" customHeight="1" x14ac:dyDescent="0.25">
      <c r="A259" s="284"/>
      <c r="B259" s="39"/>
      <c r="C259" s="39"/>
      <c r="D259" s="35"/>
      <c r="E259" s="35"/>
      <c r="F259" s="35"/>
      <c r="G259" s="35"/>
      <c r="H259" s="35"/>
      <c r="I259" s="35"/>
      <c r="J259" s="35"/>
      <c r="K259" s="35"/>
      <c r="L259" s="36"/>
      <c r="M259" s="123"/>
      <c r="N259" s="123"/>
      <c r="O259" s="123"/>
      <c r="P259" s="123"/>
      <c r="Q259" s="123"/>
      <c r="R259" s="123"/>
      <c r="S259" s="123"/>
      <c r="T259" s="354"/>
      <c r="U259" s="354"/>
      <c r="V259" s="354"/>
      <c r="W259" s="354"/>
      <c r="X259" s="354"/>
      <c r="Y259" s="354"/>
      <c r="Z259" s="354"/>
      <c r="AA259" s="354"/>
      <c r="AB259" s="354"/>
      <c r="AC259" s="354"/>
      <c r="AD259" s="354"/>
      <c r="AE259" s="354"/>
      <c r="AF259" s="354"/>
    </row>
    <row r="260" spans="1:32" s="12" customFormat="1" ht="18" customHeight="1" x14ac:dyDescent="0.25">
      <c r="A260" s="284"/>
      <c r="B260" s="39"/>
      <c r="C260" s="39"/>
      <c r="D260" s="35"/>
      <c r="E260" s="35"/>
      <c r="F260" s="35"/>
      <c r="G260" s="35"/>
      <c r="H260" s="35"/>
      <c r="I260" s="35"/>
      <c r="J260" s="35"/>
      <c r="K260" s="35"/>
      <c r="L260" s="36"/>
      <c r="M260" s="123"/>
      <c r="N260" s="123"/>
      <c r="O260" s="123"/>
      <c r="P260" s="123"/>
      <c r="Q260" s="123"/>
      <c r="R260" s="123"/>
      <c r="S260" s="123"/>
      <c r="T260" s="354"/>
      <c r="U260" s="354"/>
      <c r="V260" s="354"/>
      <c r="W260" s="354"/>
      <c r="X260" s="354"/>
      <c r="Y260" s="354"/>
      <c r="Z260" s="354"/>
      <c r="AA260" s="354"/>
      <c r="AB260" s="354"/>
      <c r="AC260" s="354"/>
      <c r="AD260" s="354"/>
      <c r="AE260" s="354"/>
      <c r="AF260" s="354"/>
    </row>
    <row r="261" spans="1:32" s="12" customFormat="1" ht="18" customHeight="1" x14ac:dyDescent="0.25">
      <c r="A261" s="284"/>
      <c r="B261" s="1"/>
      <c r="C261" s="1"/>
      <c r="D261" s="1"/>
      <c r="E261" s="1"/>
      <c r="F261" s="1"/>
      <c r="G261" s="1"/>
      <c r="H261" s="159"/>
      <c r="I261" s="1"/>
      <c r="J261" s="140"/>
      <c r="K261" s="1"/>
      <c r="L261" s="1"/>
      <c r="M261" s="123"/>
      <c r="N261" s="123"/>
      <c r="O261" s="123"/>
      <c r="P261" s="123"/>
      <c r="Q261" s="123"/>
      <c r="R261" s="123"/>
      <c r="S261" s="123"/>
      <c r="T261" s="354"/>
      <c r="U261" s="354"/>
      <c r="V261" s="354"/>
      <c r="W261" s="354"/>
      <c r="X261" s="354"/>
      <c r="Y261" s="354"/>
      <c r="Z261" s="354"/>
      <c r="AA261" s="354"/>
      <c r="AB261" s="354"/>
      <c r="AC261" s="354"/>
      <c r="AD261" s="354"/>
      <c r="AE261" s="354"/>
      <c r="AF261" s="354"/>
    </row>
    <row r="262" spans="1:32" ht="18" customHeight="1" x14ac:dyDescent="0.2"/>
    <row r="263" spans="1:32" s="12" customFormat="1" ht="18" customHeight="1" x14ac:dyDescent="0.25">
      <c r="A263" s="284"/>
      <c r="B263" s="1"/>
      <c r="C263" s="1"/>
      <c r="D263" s="1"/>
      <c r="E263" s="1"/>
      <c r="F263" s="1"/>
      <c r="G263" s="1"/>
      <c r="H263" s="159"/>
      <c r="I263" s="1"/>
      <c r="J263" s="140"/>
      <c r="K263" s="1"/>
      <c r="L263" s="1"/>
      <c r="M263" s="123"/>
      <c r="N263" s="123"/>
      <c r="O263" s="123"/>
      <c r="P263" s="123"/>
      <c r="Q263" s="123"/>
      <c r="R263" s="123"/>
      <c r="S263" s="123"/>
      <c r="T263" s="354"/>
      <c r="U263" s="354"/>
      <c r="V263" s="354"/>
      <c r="W263" s="354"/>
      <c r="X263" s="354"/>
      <c r="Y263" s="354"/>
      <c r="Z263" s="354"/>
      <c r="AA263" s="354"/>
      <c r="AB263" s="354"/>
      <c r="AC263" s="354"/>
      <c r="AD263" s="354"/>
      <c r="AE263" s="354"/>
      <c r="AF263" s="354"/>
    </row>
    <row r="264" spans="1:32" ht="18" customHeight="1" x14ac:dyDescent="0.2"/>
    <row r="265" spans="1:32" s="37" customFormat="1" ht="18" customHeight="1" x14ac:dyDescent="0.3">
      <c r="A265" s="283"/>
      <c r="B265" s="1"/>
      <c r="C265" s="1"/>
      <c r="D265" s="1"/>
      <c r="E265" s="1"/>
      <c r="F265" s="1"/>
      <c r="G265" s="1"/>
      <c r="H265" s="159"/>
      <c r="I265" s="1"/>
      <c r="J265" s="140"/>
      <c r="K265" s="1"/>
      <c r="L265" s="1"/>
      <c r="M265" s="122"/>
      <c r="N265" s="122"/>
      <c r="O265" s="122"/>
      <c r="P265" s="122"/>
      <c r="Q265" s="122"/>
      <c r="R265" s="122"/>
      <c r="S265" s="122"/>
      <c r="T265" s="354"/>
      <c r="U265" s="354"/>
      <c r="V265" s="354"/>
      <c r="W265" s="354"/>
      <c r="X265" s="354"/>
      <c r="Y265" s="354"/>
      <c r="Z265" s="354"/>
      <c r="AA265" s="354"/>
      <c r="AB265" s="354"/>
      <c r="AC265" s="354"/>
      <c r="AD265" s="354"/>
      <c r="AE265" s="354"/>
      <c r="AF265" s="354"/>
    </row>
    <row r="266" spans="1:32" ht="18" customHeight="1" x14ac:dyDescent="0.2"/>
    <row r="267" spans="1:32" s="12" customFormat="1" ht="18" customHeight="1" x14ac:dyDescent="0.25">
      <c r="A267" s="284"/>
      <c r="B267" s="1"/>
      <c r="C267" s="1"/>
      <c r="D267" s="1"/>
      <c r="E267" s="1"/>
      <c r="F267" s="1"/>
      <c r="G267" s="1"/>
      <c r="H267" s="159"/>
      <c r="I267" s="1"/>
      <c r="J267" s="140"/>
      <c r="K267" s="1"/>
      <c r="L267" s="1"/>
      <c r="M267" s="123"/>
      <c r="N267" s="123"/>
      <c r="O267" s="123"/>
      <c r="P267" s="123"/>
      <c r="Q267" s="123"/>
      <c r="R267" s="123"/>
      <c r="S267" s="123"/>
      <c r="T267" s="354"/>
      <c r="U267" s="354"/>
      <c r="V267" s="354"/>
      <c r="W267" s="354"/>
      <c r="X267" s="354"/>
      <c r="Y267" s="354"/>
      <c r="Z267" s="354"/>
      <c r="AA267" s="354"/>
      <c r="AB267" s="354"/>
      <c r="AC267" s="354"/>
      <c r="AD267" s="354"/>
      <c r="AE267" s="354"/>
      <c r="AF267" s="354"/>
    </row>
    <row r="268" spans="1:32" ht="18" customHeight="1" x14ac:dyDescent="0.2"/>
    <row r="269" spans="1:32" ht="18" customHeight="1" x14ac:dyDescent="0.2"/>
    <row r="270" spans="1:32" s="12" customFormat="1" ht="18" customHeight="1" x14ac:dyDescent="0.25">
      <c r="A270" s="284"/>
      <c r="B270" s="1"/>
      <c r="C270" s="1"/>
      <c r="D270" s="1"/>
      <c r="E270" s="1"/>
      <c r="F270" s="1"/>
      <c r="G270" s="1"/>
      <c r="H270" s="159"/>
      <c r="I270" s="1"/>
      <c r="J270" s="140"/>
      <c r="K270" s="1"/>
      <c r="L270" s="1"/>
      <c r="M270" s="123"/>
      <c r="N270" s="123"/>
      <c r="O270" s="123"/>
      <c r="P270" s="123"/>
      <c r="Q270" s="123"/>
      <c r="R270" s="123"/>
      <c r="S270" s="123"/>
      <c r="T270" s="354"/>
      <c r="U270" s="354"/>
      <c r="V270" s="354"/>
      <c r="W270" s="354"/>
      <c r="X270" s="354"/>
      <c r="Y270" s="354"/>
      <c r="Z270" s="354"/>
      <c r="AA270" s="354"/>
      <c r="AB270" s="354"/>
      <c r="AC270" s="354"/>
      <c r="AD270" s="354"/>
      <c r="AE270" s="354"/>
      <c r="AF270" s="354"/>
    </row>
    <row r="271" spans="1:32" s="12" customFormat="1" ht="18" customHeight="1" x14ac:dyDescent="0.25">
      <c r="A271" s="284"/>
      <c r="B271" s="1"/>
      <c r="C271" s="1"/>
      <c r="D271" s="1"/>
      <c r="E271" s="1"/>
      <c r="F271" s="1"/>
      <c r="G271" s="1"/>
      <c r="H271" s="159"/>
      <c r="I271" s="1"/>
      <c r="J271" s="140"/>
      <c r="K271" s="1"/>
      <c r="L271" s="1"/>
      <c r="M271" s="123"/>
      <c r="N271" s="123"/>
      <c r="O271" s="123"/>
      <c r="P271" s="123"/>
      <c r="Q271" s="123"/>
      <c r="R271" s="123"/>
      <c r="S271" s="123"/>
      <c r="T271" s="354"/>
      <c r="U271" s="354"/>
      <c r="V271" s="354"/>
      <c r="W271" s="354"/>
      <c r="X271" s="354"/>
      <c r="Y271" s="354"/>
      <c r="Z271" s="354"/>
      <c r="AA271" s="354"/>
      <c r="AB271" s="354"/>
      <c r="AC271" s="354"/>
      <c r="AD271" s="354"/>
      <c r="AE271" s="354"/>
      <c r="AF271" s="354"/>
    </row>
    <row r="272" spans="1:32" s="12" customFormat="1" ht="18" customHeight="1" x14ac:dyDescent="0.25">
      <c r="A272" s="284"/>
      <c r="B272" s="1"/>
      <c r="C272" s="1"/>
      <c r="D272" s="1"/>
      <c r="E272" s="1"/>
      <c r="F272" s="1"/>
      <c r="G272" s="1"/>
      <c r="H272" s="159"/>
      <c r="I272" s="1"/>
      <c r="J272" s="140"/>
      <c r="K272" s="1"/>
      <c r="L272" s="1"/>
      <c r="M272" s="123"/>
      <c r="N272" s="123"/>
      <c r="O272" s="123"/>
      <c r="P272" s="123"/>
      <c r="Q272" s="123"/>
      <c r="R272" s="123"/>
      <c r="S272" s="123"/>
      <c r="T272" s="354"/>
      <c r="U272" s="354"/>
      <c r="V272" s="354"/>
      <c r="W272" s="354"/>
      <c r="X272" s="354"/>
      <c r="Y272" s="354"/>
      <c r="Z272" s="354"/>
      <c r="AA272" s="354"/>
      <c r="AB272" s="354"/>
      <c r="AC272" s="354"/>
      <c r="AD272" s="354"/>
      <c r="AE272" s="354"/>
      <c r="AF272" s="354"/>
    </row>
    <row r="273" spans="1:32" s="12" customFormat="1" ht="18" customHeight="1" x14ac:dyDescent="0.25">
      <c r="A273" s="284"/>
      <c r="B273" s="1"/>
      <c r="C273" s="1"/>
      <c r="D273" s="1"/>
      <c r="E273" s="1"/>
      <c r="F273" s="1"/>
      <c r="G273" s="1"/>
      <c r="H273" s="159"/>
      <c r="I273" s="1"/>
      <c r="J273" s="140"/>
      <c r="K273" s="1"/>
      <c r="L273" s="1"/>
      <c r="M273" s="123"/>
      <c r="N273" s="123"/>
      <c r="O273" s="123"/>
      <c r="P273" s="123"/>
      <c r="Q273" s="123"/>
      <c r="R273" s="123"/>
      <c r="S273" s="123"/>
      <c r="T273" s="354"/>
      <c r="U273" s="354"/>
      <c r="V273" s="354"/>
      <c r="W273" s="354"/>
      <c r="X273" s="354"/>
      <c r="Y273" s="354"/>
      <c r="Z273" s="354"/>
      <c r="AA273" s="354"/>
      <c r="AB273" s="354"/>
      <c r="AC273" s="354"/>
      <c r="AD273" s="354"/>
      <c r="AE273" s="354"/>
      <c r="AF273" s="354"/>
    </row>
    <row r="274" spans="1:32" s="12" customFormat="1" ht="18" customHeight="1" x14ac:dyDescent="0.25">
      <c r="A274" s="284"/>
      <c r="B274" s="1"/>
      <c r="C274" s="1"/>
      <c r="D274" s="1"/>
      <c r="E274" s="1"/>
      <c r="F274" s="1"/>
      <c r="G274" s="1"/>
      <c r="H274" s="159"/>
      <c r="I274" s="1"/>
      <c r="J274" s="140"/>
      <c r="K274" s="1"/>
      <c r="L274" s="1"/>
      <c r="M274" s="123"/>
      <c r="N274" s="123"/>
      <c r="O274" s="123"/>
      <c r="P274" s="123"/>
      <c r="Q274" s="123"/>
      <c r="R274" s="123"/>
      <c r="S274" s="123"/>
      <c r="T274" s="354"/>
      <c r="U274" s="354"/>
      <c r="V274" s="354"/>
      <c r="W274" s="354"/>
      <c r="X274" s="354"/>
      <c r="Y274" s="354"/>
      <c r="Z274" s="354"/>
      <c r="AA274" s="354"/>
      <c r="AB274" s="354"/>
      <c r="AC274" s="354"/>
      <c r="AD274" s="354"/>
      <c r="AE274" s="354"/>
      <c r="AF274" s="354"/>
    </row>
    <row r="275" spans="1:32" s="12" customFormat="1" ht="18" customHeight="1" x14ac:dyDescent="0.25">
      <c r="A275" s="284"/>
      <c r="B275" s="1"/>
      <c r="C275" s="1"/>
      <c r="D275" s="1"/>
      <c r="E275" s="1"/>
      <c r="F275" s="1"/>
      <c r="G275" s="1"/>
      <c r="H275" s="159"/>
      <c r="I275" s="1"/>
      <c r="J275" s="140"/>
      <c r="K275" s="1"/>
      <c r="L275" s="1"/>
      <c r="M275" s="123"/>
      <c r="N275" s="123"/>
      <c r="O275" s="123"/>
      <c r="P275" s="123"/>
      <c r="Q275" s="123"/>
      <c r="R275" s="123"/>
      <c r="S275" s="123"/>
      <c r="T275" s="354"/>
      <c r="U275" s="354"/>
      <c r="V275" s="354"/>
      <c r="W275" s="354"/>
      <c r="X275" s="354"/>
      <c r="Y275" s="354"/>
      <c r="Z275" s="354"/>
      <c r="AA275" s="354"/>
      <c r="AB275" s="354"/>
      <c r="AC275" s="354"/>
      <c r="AD275" s="354"/>
      <c r="AE275" s="354"/>
      <c r="AF275" s="354"/>
    </row>
    <row r="276" spans="1:32" s="12" customFormat="1" ht="18" customHeight="1" x14ac:dyDescent="0.25">
      <c r="A276" s="284"/>
      <c r="B276" s="1"/>
      <c r="C276" s="1"/>
      <c r="D276" s="1"/>
      <c r="E276" s="1"/>
      <c r="F276" s="1"/>
      <c r="G276" s="1"/>
      <c r="H276" s="159"/>
      <c r="I276" s="1"/>
      <c r="J276" s="140"/>
      <c r="K276" s="1"/>
      <c r="L276" s="1"/>
      <c r="M276" s="123"/>
      <c r="N276" s="123"/>
      <c r="O276" s="123"/>
      <c r="P276" s="123"/>
      <c r="Q276" s="123"/>
      <c r="R276" s="123"/>
      <c r="S276" s="123"/>
      <c r="T276" s="354"/>
      <c r="U276" s="354"/>
      <c r="V276" s="354"/>
      <c r="W276" s="354"/>
      <c r="X276" s="354"/>
      <c r="Y276" s="354"/>
      <c r="Z276" s="354"/>
      <c r="AA276" s="354"/>
      <c r="AB276" s="354"/>
      <c r="AC276" s="354"/>
      <c r="AD276" s="354"/>
      <c r="AE276" s="354"/>
      <c r="AF276" s="354"/>
    </row>
    <row r="277" spans="1:32" s="12" customFormat="1" ht="18" customHeight="1" x14ac:dyDescent="0.25">
      <c r="A277" s="284"/>
      <c r="B277" s="1"/>
      <c r="C277" s="1"/>
      <c r="D277" s="1"/>
      <c r="E277" s="1"/>
      <c r="F277" s="1"/>
      <c r="G277" s="1"/>
      <c r="H277" s="159"/>
      <c r="I277" s="1"/>
      <c r="J277" s="140"/>
      <c r="K277" s="1"/>
      <c r="L277" s="1"/>
      <c r="M277" s="123"/>
      <c r="N277" s="123"/>
      <c r="O277" s="123"/>
      <c r="P277" s="123"/>
      <c r="Q277" s="123"/>
      <c r="R277" s="123"/>
      <c r="S277" s="123"/>
      <c r="T277" s="354"/>
      <c r="U277" s="354"/>
      <c r="V277" s="354"/>
      <c r="W277" s="354"/>
      <c r="X277" s="354"/>
      <c r="Y277" s="354"/>
      <c r="Z277" s="354"/>
      <c r="AA277" s="354"/>
      <c r="AB277" s="354"/>
      <c r="AC277" s="354"/>
      <c r="AD277" s="354"/>
      <c r="AE277" s="354"/>
      <c r="AF277" s="354"/>
    </row>
    <row r="278" spans="1:32" s="12" customFormat="1" ht="18" customHeight="1" x14ac:dyDescent="0.25">
      <c r="A278" s="284"/>
      <c r="B278" s="1"/>
      <c r="C278" s="1"/>
      <c r="D278" s="1"/>
      <c r="E278" s="1"/>
      <c r="F278" s="1"/>
      <c r="G278" s="1"/>
      <c r="H278" s="159"/>
      <c r="I278" s="1"/>
      <c r="J278" s="140"/>
      <c r="K278" s="1"/>
      <c r="L278" s="1"/>
      <c r="M278" s="123"/>
      <c r="N278" s="123"/>
      <c r="O278" s="123"/>
      <c r="P278" s="123"/>
      <c r="Q278" s="123"/>
      <c r="R278" s="123"/>
      <c r="S278" s="123"/>
      <c r="T278" s="354"/>
      <c r="U278" s="354"/>
      <c r="V278" s="354"/>
      <c r="W278" s="354"/>
      <c r="X278" s="354"/>
      <c r="Y278" s="354"/>
      <c r="Z278" s="354"/>
      <c r="AA278" s="354"/>
      <c r="AB278" s="354"/>
      <c r="AC278" s="354"/>
      <c r="AD278" s="354"/>
      <c r="AE278" s="354"/>
      <c r="AF278" s="354"/>
    </row>
    <row r="279" spans="1:32" s="12" customFormat="1" ht="18" customHeight="1" x14ac:dyDescent="0.25">
      <c r="A279" s="284"/>
      <c r="B279" s="1"/>
      <c r="C279" s="1"/>
      <c r="D279" s="1"/>
      <c r="E279" s="1"/>
      <c r="F279" s="1"/>
      <c r="G279" s="1"/>
      <c r="H279" s="159"/>
      <c r="I279" s="1"/>
      <c r="J279" s="140"/>
      <c r="K279" s="1"/>
      <c r="L279" s="1"/>
      <c r="M279" s="123"/>
      <c r="N279" s="123"/>
      <c r="O279" s="123"/>
      <c r="P279" s="123"/>
      <c r="Q279" s="123"/>
      <c r="R279" s="123"/>
      <c r="S279" s="123"/>
      <c r="T279" s="354"/>
      <c r="U279" s="354"/>
      <c r="V279" s="354"/>
      <c r="W279" s="354"/>
      <c r="X279" s="354"/>
      <c r="Y279" s="354"/>
      <c r="Z279" s="354"/>
      <c r="AA279" s="354"/>
      <c r="AB279" s="354"/>
      <c r="AC279" s="354"/>
      <c r="AD279" s="354"/>
      <c r="AE279" s="354"/>
      <c r="AF279" s="354"/>
    </row>
    <row r="280" spans="1:32" s="12" customFormat="1" ht="18" customHeight="1" x14ac:dyDescent="0.25">
      <c r="A280" s="284"/>
      <c r="B280" s="1"/>
      <c r="C280" s="1"/>
      <c r="D280" s="1"/>
      <c r="E280" s="1"/>
      <c r="F280" s="1"/>
      <c r="G280" s="1"/>
      <c r="H280" s="159"/>
      <c r="I280" s="1"/>
      <c r="J280" s="140"/>
      <c r="K280" s="1"/>
      <c r="L280" s="1"/>
      <c r="M280" s="123"/>
      <c r="N280" s="123"/>
      <c r="O280" s="123"/>
      <c r="P280" s="123"/>
      <c r="Q280" s="123"/>
      <c r="R280" s="123"/>
      <c r="S280" s="123"/>
      <c r="T280" s="354"/>
      <c r="U280" s="354"/>
      <c r="V280" s="354"/>
      <c r="W280" s="354"/>
      <c r="X280" s="354"/>
      <c r="Y280" s="354"/>
      <c r="Z280" s="354"/>
      <c r="AA280" s="354"/>
      <c r="AB280" s="354"/>
      <c r="AC280" s="354"/>
      <c r="AD280" s="354"/>
      <c r="AE280" s="354"/>
      <c r="AF280" s="354"/>
    </row>
    <row r="281" spans="1:32" s="12" customFormat="1" ht="18" customHeight="1" x14ac:dyDescent="0.25">
      <c r="A281" s="284"/>
      <c r="B281" s="1"/>
      <c r="C281" s="1"/>
      <c r="D281" s="1"/>
      <c r="E281" s="1"/>
      <c r="F281" s="1"/>
      <c r="G281" s="1"/>
      <c r="H281" s="159"/>
      <c r="I281" s="1"/>
      <c r="J281" s="140"/>
      <c r="K281" s="1"/>
      <c r="L281" s="1"/>
      <c r="M281" s="123"/>
      <c r="N281" s="123"/>
      <c r="O281" s="123"/>
      <c r="P281" s="123"/>
      <c r="Q281" s="123"/>
      <c r="R281" s="123"/>
      <c r="S281" s="123"/>
      <c r="T281" s="354"/>
      <c r="U281" s="354"/>
      <c r="V281" s="354"/>
      <c r="W281" s="354"/>
      <c r="X281" s="354"/>
      <c r="Y281" s="354"/>
      <c r="Z281" s="354"/>
      <c r="AA281" s="354"/>
      <c r="AB281" s="354"/>
      <c r="AC281" s="354"/>
      <c r="AD281" s="354"/>
      <c r="AE281" s="354"/>
      <c r="AF281" s="354"/>
    </row>
    <row r="282" spans="1:32" s="12" customFormat="1" ht="18" customHeight="1" x14ac:dyDescent="0.25">
      <c r="A282" s="284"/>
      <c r="B282" s="1"/>
      <c r="C282" s="1"/>
      <c r="D282" s="1"/>
      <c r="E282" s="1"/>
      <c r="F282" s="1"/>
      <c r="G282" s="1"/>
      <c r="H282" s="159"/>
      <c r="I282" s="1"/>
      <c r="J282" s="140"/>
      <c r="K282" s="1"/>
      <c r="L282" s="1"/>
      <c r="M282" s="123"/>
      <c r="N282" s="123"/>
      <c r="O282" s="123"/>
      <c r="P282" s="123"/>
      <c r="Q282" s="123"/>
      <c r="R282" s="123"/>
      <c r="S282" s="123"/>
      <c r="T282" s="354"/>
      <c r="U282" s="354"/>
      <c r="V282" s="354"/>
      <c r="W282" s="354"/>
      <c r="X282" s="354"/>
      <c r="Y282" s="354"/>
      <c r="Z282" s="354"/>
      <c r="AA282" s="354"/>
      <c r="AB282" s="354"/>
      <c r="AC282" s="354"/>
      <c r="AD282" s="354"/>
      <c r="AE282" s="354"/>
      <c r="AF282" s="354"/>
    </row>
    <row r="283" spans="1:32" s="12" customFormat="1" ht="18" customHeight="1" x14ac:dyDescent="0.25">
      <c r="A283" s="284"/>
      <c r="B283" s="1"/>
      <c r="C283" s="1"/>
      <c r="D283" s="1"/>
      <c r="E283" s="1"/>
      <c r="F283" s="1"/>
      <c r="G283" s="1"/>
      <c r="H283" s="159"/>
      <c r="I283" s="1"/>
      <c r="J283" s="140"/>
      <c r="K283" s="1"/>
      <c r="L283" s="1"/>
      <c r="M283" s="123"/>
      <c r="N283" s="123"/>
      <c r="O283" s="123"/>
      <c r="P283" s="123"/>
      <c r="Q283" s="123"/>
      <c r="R283" s="123"/>
      <c r="S283" s="123"/>
      <c r="T283" s="354"/>
      <c r="U283" s="354"/>
      <c r="V283" s="354"/>
      <c r="W283" s="354"/>
      <c r="X283" s="354"/>
      <c r="Y283" s="354"/>
      <c r="Z283" s="354"/>
      <c r="AA283" s="354"/>
      <c r="AB283" s="354"/>
      <c r="AC283" s="354"/>
      <c r="AD283" s="354"/>
      <c r="AE283" s="354"/>
      <c r="AF283" s="354"/>
    </row>
    <row r="284" spans="1:32" s="12" customFormat="1" ht="20.100000000000001" customHeight="1" x14ac:dyDescent="0.25">
      <c r="A284" s="284"/>
      <c r="B284" s="1"/>
      <c r="C284" s="1"/>
      <c r="D284" s="1"/>
      <c r="E284" s="1"/>
      <c r="F284" s="1"/>
      <c r="G284" s="1"/>
      <c r="H284" s="159"/>
      <c r="I284" s="1"/>
      <c r="J284" s="140"/>
      <c r="K284" s="1"/>
      <c r="L284" s="1"/>
      <c r="M284" s="123"/>
      <c r="N284" s="123"/>
      <c r="O284" s="123"/>
      <c r="P284" s="123"/>
      <c r="Q284" s="123"/>
      <c r="R284" s="123"/>
      <c r="S284" s="123"/>
      <c r="T284" s="354"/>
      <c r="U284" s="354"/>
      <c r="V284" s="354"/>
      <c r="W284" s="354"/>
      <c r="X284" s="354"/>
      <c r="Y284" s="354"/>
      <c r="Z284" s="354"/>
      <c r="AA284" s="354"/>
      <c r="AB284" s="354"/>
      <c r="AC284" s="354"/>
      <c r="AD284" s="354"/>
      <c r="AE284" s="354"/>
      <c r="AF284" s="354"/>
    </row>
    <row r="285" spans="1:32" ht="20.100000000000001" customHeight="1" x14ac:dyDescent="0.2"/>
    <row r="286" spans="1:32" ht="18" customHeight="1" x14ac:dyDescent="0.2"/>
    <row r="287" spans="1:32" ht="18" customHeight="1" x14ac:dyDescent="0.2"/>
    <row r="288" spans="1:32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6.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6.5" customHeight="1" x14ac:dyDescent="0.2"/>
    <row r="355" ht="24.95" customHeight="1" x14ac:dyDescent="0.2"/>
    <row r="356" ht="19.5" customHeight="1" x14ac:dyDescent="0.2"/>
  </sheetData>
  <protectedRanges>
    <protectedRange password="CEE3" sqref="L201:L220" name="Raspon1_1"/>
  </protectedRanges>
  <mergeCells count="4838">
    <mergeCell ref="D70:D72"/>
    <mergeCell ref="B65:C66"/>
    <mergeCell ref="D65:D66"/>
    <mergeCell ref="D75:D76"/>
    <mergeCell ref="F65:F66"/>
    <mergeCell ref="I54:I55"/>
    <mergeCell ref="E93:E94"/>
    <mergeCell ref="F93:F94"/>
    <mergeCell ref="G93:G94"/>
    <mergeCell ref="I93:I94"/>
    <mergeCell ref="I105:I106"/>
    <mergeCell ref="F95:F96"/>
    <mergeCell ref="G95:G96"/>
    <mergeCell ref="E83:E84"/>
    <mergeCell ref="G83:G84"/>
    <mergeCell ref="I83:I84"/>
    <mergeCell ref="C151:C152"/>
    <mergeCell ref="D151:D152"/>
    <mergeCell ref="E153:E154"/>
    <mergeCell ref="I138:I139"/>
    <mergeCell ref="J138:J139"/>
    <mergeCell ref="E126:E128"/>
    <mergeCell ref="F126:F128"/>
    <mergeCell ref="G140:G141"/>
    <mergeCell ref="E151:E152"/>
    <mergeCell ref="D142:D143"/>
    <mergeCell ref="B121:C122"/>
    <mergeCell ref="B131:B132"/>
    <mergeCell ref="C131:C132"/>
    <mergeCell ref="D131:D132"/>
    <mergeCell ref="E131:E132"/>
    <mergeCell ref="H121:H122"/>
    <mergeCell ref="D54:D55"/>
    <mergeCell ref="E54:E55"/>
    <mergeCell ref="F54:F55"/>
    <mergeCell ref="C56:C57"/>
    <mergeCell ref="D56:D57"/>
    <mergeCell ref="E77:E78"/>
    <mergeCell ref="F77:F78"/>
    <mergeCell ref="E79:E80"/>
    <mergeCell ref="B109:B110"/>
    <mergeCell ref="B58:B59"/>
    <mergeCell ref="C58:C59"/>
    <mergeCell ref="D58:D59"/>
    <mergeCell ref="E58:E59"/>
    <mergeCell ref="F97:F98"/>
    <mergeCell ref="E85:E86"/>
    <mergeCell ref="I81:I82"/>
    <mergeCell ref="D22:D23"/>
    <mergeCell ref="E22:E23"/>
    <mergeCell ref="F22:F23"/>
    <mergeCell ref="G22:G23"/>
    <mergeCell ref="I22:I23"/>
    <mergeCell ref="L22:L23"/>
    <mergeCell ref="B24:B25"/>
    <mergeCell ref="C24:C25"/>
    <mergeCell ref="D24:D25"/>
    <mergeCell ref="E24:E25"/>
    <mergeCell ref="F24:F25"/>
    <mergeCell ref="G24:G25"/>
    <mergeCell ref="I24:I25"/>
    <mergeCell ref="L24:L25"/>
    <mergeCell ref="B50:B51"/>
    <mergeCell ref="B26:B27"/>
    <mergeCell ref="C26:C27"/>
    <mergeCell ref="D26:D27"/>
    <mergeCell ref="E26:E27"/>
    <mergeCell ref="F26:F27"/>
    <mergeCell ref="G26:G27"/>
    <mergeCell ref="I26:I27"/>
    <mergeCell ref="L26:L27"/>
    <mergeCell ref="I28:I29"/>
    <mergeCell ref="L28:L29"/>
    <mergeCell ref="L46:L47"/>
    <mergeCell ref="B28:B29"/>
    <mergeCell ref="E50:E51"/>
    <mergeCell ref="F50:F51"/>
    <mergeCell ref="G50:G51"/>
    <mergeCell ref="E187:E188"/>
    <mergeCell ref="F187:F188"/>
    <mergeCell ref="G187:G188"/>
    <mergeCell ref="I187:I188"/>
    <mergeCell ref="L187:L188"/>
    <mergeCell ref="B189:B190"/>
    <mergeCell ref="C189:C190"/>
    <mergeCell ref="D189:D190"/>
    <mergeCell ref="E189:E190"/>
    <mergeCell ref="F189:F190"/>
    <mergeCell ref="L189:L190"/>
    <mergeCell ref="I193:I194"/>
    <mergeCell ref="G60:G62"/>
    <mergeCell ref="B63:B64"/>
    <mergeCell ref="C63:C64"/>
    <mergeCell ref="D63:D64"/>
    <mergeCell ref="E63:E64"/>
    <mergeCell ref="F63:F64"/>
    <mergeCell ref="G63:G64"/>
    <mergeCell ref="I63:I64"/>
    <mergeCell ref="L63:L64"/>
    <mergeCell ref="B60:B62"/>
    <mergeCell ref="H65:H66"/>
    <mergeCell ref="C109:C110"/>
    <mergeCell ref="D109:D110"/>
    <mergeCell ref="E109:E110"/>
    <mergeCell ref="F109:F110"/>
    <mergeCell ref="G109:G110"/>
    <mergeCell ref="I109:I110"/>
    <mergeCell ref="L109:L110"/>
    <mergeCell ref="F85:F86"/>
    <mergeCell ref="F87:F88"/>
    <mergeCell ref="G182:K182"/>
    <mergeCell ref="G189:G190"/>
    <mergeCell ref="B218:C218"/>
    <mergeCell ref="B197:C198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L197:L198"/>
    <mergeCell ref="K187:K188"/>
    <mergeCell ref="I195:I196"/>
    <mergeCell ref="L195:L196"/>
    <mergeCell ref="B185:B186"/>
    <mergeCell ref="B191:B192"/>
    <mergeCell ref="C191:C192"/>
    <mergeCell ref="D191:D192"/>
    <mergeCell ref="E191:E192"/>
    <mergeCell ref="F191:F192"/>
    <mergeCell ref="G191:G192"/>
    <mergeCell ref="I191:I192"/>
    <mergeCell ref="L191:L192"/>
    <mergeCell ref="B193:B194"/>
    <mergeCell ref="C193:C194"/>
    <mergeCell ref="D193:D194"/>
    <mergeCell ref="E193:E194"/>
    <mergeCell ref="F193:F194"/>
    <mergeCell ref="G193:G194"/>
    <mergeCell ref="D187:D188"/>
    <mergeCell ref="I185:I186"/>
    <mergeCell ref="L185:L186"/>
    <mergeCell ref="B187:B188"/>
    <mergeCell ref="C187:C188"/>
    <mergeCell ref="G169:K169"/>
    <mergeCell ref="L172:L173"/>
    <mergeCell ref="E172:E173"/>
    <mergeCell ref="F172:F173"/>
    <mergeCell ref="G172:G173"/>
    <mergeCell ref="I172:I173"/>
    <mergeCell ref="L193:L194"/>
    <mergeCell ref="B195:B196"/>
    <mergeCell ref="C195:C196"/>
    <mergeCell ref="D195:D196"/>
    <mergeCell ref="E195:E196"/>
    <mergeCell ref="F195:F196"/>
    <mergeCell ref="G195:G196"/>
    <mergeCell ref="K183:K184"/>
    <mergeCell ref="K185:K186"/>
    <mergeCell ref="B172:B173"/>
    <mergeCell ref="K189:K190"/>
    <mergeCell ref="K191:K192"/>
    <mergeCell ref="K193:K194"/>
    <mergeCell ref="K195:K196"/>
    <mergeCell ref="L182:L183"/>
    <mergeCell ref="G183:G184"/>
    <mergeCell ref="H183:H184"/>
    <mergeCell ref="B181:L181"/>
    <mergeCell ref="B182:C184"/>
    <mergeCell ref="D182:D184"/>
    <mergeCell ref="E182:E184"/>
    <mergeCell ref="F182:F184"/>
    <mergeCell ref="D161:D162"/>
    <mergeCell ref="G71:G72"/>
    <mergeCell ref="L140:L141"/>
    <mergeCell ref="B168:L168"/>
    <mergeCell ref="L169:L170"/>
    <mergeCell ref="H105:H106"/>
    <mergeCell ref="I111:I112"/>
    <mergeCell ref="L111:L112"/>
    <mergeCell ref="C129:C130"/>
    <mergeCell ref="K151:K152"/>
    <mergeCell ref="L151:L152"/>
    <mergeCell ref="D149:D150"/>
    <mergeCell ref="G131:G132"/>
    <mergeCell ref="I131:I132"/>
    <mergeCell ref="L131:L132"/>
    <mergeCell ref="C149:C150"/>
    <mergeCell ref="H147:H148"/>
    <mergeCell ref="B113:B114"/>
    <mergeCell ref="C140:C141"/>
    <mergeCell ref="B155:B156"/>
    <mergeCell ref="C155:C156"/>
    <mergeCell ref="D155:D156"/>
    <mergeCell ref="E155:E156"/>
    <mergeCell ref="F155:F156"/>
    <mergeCell ref="G155:G156"/>
    <mergeCell ref="D140:D141"/>
    <mergeCell ref="E140:E141"/>
    <mergeCell ref="I79:I80"/>
    <mergeCell ref="F75:F76"/>
    <mergeCell ref="E161:E162"/>
    <mergeCell ref="E95:E96"/>
    <mergeCell ref="E107:E108"/>
    <mergeCell ref="L214:L215"/>
    <mergeCell ref="B30:B31"/>
    <mergeCell ref="C30:C31"/>
    <mergeCell ref="D30:D31"/>
    <mergeCell ref="E30:E31"/>
    <mergeCell ref="F30:F31"/>
    <mergeCell ref="G30:G31"/>
    <mergeCell ref="I30:I31"/>
    <mergeCell ref="L30:L31"/>
    <mergeCell ref="B95:B96"/>
    <mergeCell ref="C95:C96"/>
    <mergeCell ref="D95:D96"/>
    <mergeCell ref="L89:L90"/>
    <mergeCell ref="B52:B53"/>
    <mergeCell ref="C52:C53"/>
    <mergeCell ref="D172:D173"/>
    <mergeCell ref="I147:I148"/>
    <mergeCell ref="K147:K148"/>
    <mergeCell ref="J127:J128"/>
    <mergeCell ref="I71:I72"/>
    <mergeCell ref="I73:I74"/>
    <mergeCell ref="I183:I184"/>
    <mergeCell ref="J183:J184"/>
    <mergeCell ref="B140:B141"/>
    <mergeCell ref="C185:C186"/>
    <mergeCell ref="D185:D186"/>
    <mergeCell ref="E185:E186"/>
    <mergeCell ref="F185:F186"/>
    <mergeCell ref="G185:G186"/>
    <mergeCell ref="F142:F143"/>
    <mergeCell ref="G142:G143"/>
    <mergeCell ref="H142:H143"/>
    <mergeCell ref="D212:D213"/>
    <mergeCell ref="G212:G213"/>
    <mergeCell ref="K212:K213"/>
    <mergeCell ref="I208:I209"/>
    <mergeCell ref="H216:H217"/>
    <mergeCell ref="D169:D171"/>
    <mergeCell ref="E169:E171"/>
    <mergeCell ref="L153:L154"/>
    <mergeCell ref="K153:K154"/>
    <mergeCell ref="K161:K162"/>
    <mergeCell ref="I151:I152"/>
    <mergeCell ref="J206:J207"/>
    <mergeCell ref="J208:J209"/>
    <mergeCell ref="J210:J211"/>
    <mergeCell ref="E178:E179"/>
    <mergeCell ref="F178:F179"/>
    <mergeCell ref="G178:G179"/>
    <mergeCell ref="J204:J205"/>
    <mergeCell ref="G170:G171"/>
    <mergeCell ref="I170:I171"/>
    <mergeCell ref="D214:D215"/>
    <mergeCell ref="E214:E215"/>
    <mergeCell ref="F214:F215"/>
    <mergeCell ref="G214:G215"/>
    <mergeCell ref="H214:H215"/>
    <mergeCell ref="L174:L175"/>
    <mergeCell ref="L206:L207"/>
    <mergeCell ref="F169:F171"/>
    <mergeCell ref="E216:E217"/>
    <mergeCell ref="I214:I215"/>
    <mergeCell ref="J214:J215"/>
    <mergeCell ref="K214:K215"/>
    <mergeCell ref="B178:C179"/>
    <mergeCell ref="D178:D179"/>
    <mergeCell ref="I178:I179"/>
    <mergeCell ref="L178:L179"/>
    <mergeCell ref="F206:F207"/>
    <mergeCell ref="E208:E209"/>
    <mergeCell ref="E210:E211"/>
    <mergeCell ref="F208:F209"/>
    <mergeCell ref="B142:C143"/>
    <mergeCell ref="I189:I190"/>
    <mergeCell ref="EXM34:EXM36"/>
    <mergeCell ref="EXN34:EXN36"/>
    <mergeCell ref="EXO34:EXO36"/>
    <mergeCell ref="FAL34:FAL36"/>
    <mergeCell ref="EZU34:EZU36"/>
    <mergeCell ref="G97:G98"/>
    <mergeCell ref="I97:I98"/>
    <mergeCell ref="J97:J98"/>
    <mergeCell ref="E111:E112"/>
    <mergeCell ref="F111:F112"/>
    <mergeCell ref="G111:G112"/>
    <mergeCell ref="G44:G45"/>
    <mergeCell ref="H40:H41"/>
    <mergeCell ref="I99:I100"/>
    <mergeCell ref="B146:C148"/>
    <mergeCell ref="D146:D148"/>
    <mergeCell ref="G146:K146"/>
    <mergeCell ref="I140:I141"/>
    <mergeCell ref="J140:J141"/>
    <mergeCell ref="G107:G108"/>
    <mergeCell ref="H99:H100"/>
    <mergeCell ref="H170:H171"/>
    <mergeCell ref="F73:F74"/>
    <mergeCell ref="E73:E74"/>
    <mergeCell ref="G70:K70"/>
    <mergeCell ref="G75:G76"/>
    <mergeCell ref="C79:C80"/>
    <mergeCell ref="B73:B74"/>
    <mergeCell ref="C85:C86"/>
    <mergeCell ref="C87:C88"/>
    <mergeCell ref="G104:K104"/>
    <mergeCell ref="D104:D106"/>
    <mergeCell ref="B115:B116"/>
    <mergeCell ref="J105:J106"/>
    <mergeCell ref="G85:G86"/>
    <mergeCell ref="F118:F119"/>
    <mergeCell ref="E118:E119"/>
    <mergeCell ref="J99:J100"/>
    <mergeCell ref="G99:G100"/>
    <mergeCell ref="I89:I90"/>
    <mergeCell ref="J95:J96"/>
    <mergeCell ref="F89:F90"/>
    <mergeCell ref="F91:F92"/>
    <mergeCell ref="B87:B88"/>
    <mergeCell ref="B97:B98"/>
    <mergeCell ref="E104:E106"/>
    <mergeCell ref="E99:E100"/>
    <mergeCell ref="H118:H119"/>
    <mergeCell ref="I107:I108"/>
    <mergeCell ref="I113:I114"/>
    <mergeCell ref="D115:D116"/>
    <mergeCell ref="E115:E116"/>
    <mergeCell ref="F115:F116"/>
    <mergeCell ref="G115:G116"/>
    <mergeCell ref="L54:L55"/>
    <mergeCell ref="F70:F72"/>
    <mergeCell ref="I65:I66"/>
    <mergeCell ref="D50:D51"/>
    <mergeCell ref="C60:C62"/>
    <mergeCell ref="D60:D62"/>
    <mergeCell ref="L60:L62"/>
    <mergeCell ref="E70:E72"/>
    <mergeCell ref="I77:I78"/>
    <mergeCell ref="C77:C78"/>
    <mergeCell ref="L79:L80"/>
    <mergeCell ref="L75:L76"/>
    <mergeCell ref="L77:L78"/>
    <mergeCell ref="C50:C51"/>
    <mergeCell ref="L50:L51"/>
    <mergeCell ref="F52:F53"/>
    <mergeCell ref="I52:I53"/>
    <mergeCell ref="L52:L53"/>
    <mergeCell ref="B70:C72"/>
    <mergeCell ref="E56:E57"/>
    <mergeCell ref="F56:F57"/>
    <mergeCell ref="I56:I57"/>
    <mergeCell ref="I50:I51"/>
    <mergeCell ref="F58:F59"/>
    <mergeCell ref="I58:I59"/>
    <mergeCell ref="L58:L59"/>
    <mergeCell ref="C54:C55"/>
    <mergeCell ref="B54:B55"/>
    <mergeCell ref="D52:D53"/>
    <mergeCell ref="E52:E53"/>
    <mergeCell ref="B56:B57"/>
    <mergeCell ref="G77:G78"/>
    <mergeCell ref="FAP34:FAP36"/>
    <mergeCell ref="E34:E35"/>
    <mergeCell ref="F34:F35"/>
    <mergeCell ref="EZF34:EZF36"/>
    <mergeCell ref="EZG34:EZG36"/>
    <mergeCell ref="EZH34:EZH36"/>
    <mergeCell ref="EZI34:EZI36"/>
    <mergeCell ref="EZJ34:EZJ36"/>
    <mergeCell ref="EZK34:EZK36"/>
    <mergeCell ref="EYT34:EYT36"/>
    <mergeCell ref="EYU34:EYU36"/>
    <mergeCell ref="EYV34:EYV36"/>
    <mergeCell ref="EYW34:EYW36"/>
    <mergeCell ref="EYX34:EYX36"/>
    <mergeCell ref="EYY34:EYY36"/>
    <mergeCell ref="EYZ34:EYZ36"/>
    <mergeCell ref="EZA34:EZA36"/>
    <mergeCell ref="EZB34:EZB36"/>
    <mergeCell ref="EZL34:EZL36"/>
    <mergeCell ref="EYB34:EYB36"/>
    <mergeCell ref="EYC34:EYC36"/>
    <mergeCell ref="FAM34:FAM36"/>
    <mergeCell ref="FAN34:FAN36"/>
    <mergeCell ref="FAO34:FAO36"/>
    <mergeCell ref="EYI34:EYI36"/>
    <mergeCell ref="EYJ34:EYJ36"/>
    <mergeCell ref="EXS34:EXS36"/>
    <mergeCell ref="EXT34:EXT36"/>
    <mergeCell ref="EXU34:EXU36"/>
    <mergeCell ref="EXV34:EXV36"/>
    <mergeCell ref="EXW34:EXW36"/>
    <mergeCell ref="EXX34:EXX36"/>
    <mergeCell ref="FAD34:FAD36"/>
    <mergeCell ref="FAE34:FAE36"/>
    <mergeCell ref="FAF34:FAF36"/>
    <mergeCell ref="FAG34:FAG36"/>
    <mergeCell ref="FAH34:FAH36"/>
    <mergeCell ref="FAI34:FAI36"/>
    <mergeCell ref="FAJ34:FAJ36"/>
    <mergeCell ref="FAK34:FAK36"/>
    <mergeCell ref="EZQ34:EZQ36"/>
    <mergeCell ref="EZR34:EZR36"/>
    <mergeCell ref="EZS34:EZS36"/>
    <mergeCell ref="EZT34:EZT36"/>
    <mergeCell ref="D79:D80"/>
    <mergeCell ref="G79:G80"/>
    <mergeCell ref="J65:J66"/>
    <mergeCell ref="H71:H72"/>
    <mergeCell ref="EXA34:EXA36"/>
    <mergeCell ref="EXB34:EXB36"/>
    <mergeCell ref="EYO34:EYO36"/>
    <mergeCell ref="EYP34:EYP36"/>
    <mergeCell ref="EYQ34:EYQ36"/>
    <mergeCell ref="EYR34:EYR36"/>
    <mergeCell ref="EYS34:EYS36"/>
    <mergeCell ref="EZD34:EZD36"/>
    <mergeCell ref="EZE34:EZE36"/>
    <mergeCell ref="I42:I43"/>
    <mergeCell ref="EXY34:EXY36"/>
    <mergeCell ref="EXZ34:EXZ36"/>
    <mergeCell ref="EYA34:EYA36"/>
    <mergeCell ref="EXJ34:EXJ36"/>
    <mergeCell ref="EXK34:EXK36"/>
    <mergeCell ref="EXL34:EXL36"/>
    <mergeCell ref="EXP34:EXP36"/>
    <mergeCell ref="EXQ34:EXQ36"/>
    <mergeCell ref="EXR34:EXR36"/>
    <mergeCell ref="EZV34:EZV36"/>
    <mergeCell ref="EZW34:EZW36"/>
    <mergeCell ref="EZX34:EZX36"/>
    <mergeCell ref="EZY34:EZY36"/>
    <mergeCell ref="EZZ34:EZZ36"/>
    <mergeCell ref="FAA34:FAA36"/>
    <mergeCell ref="FAB34:FAB36"/>
    <mergeCell ref="FAC34:FAC36"/>
    <mergeCell ref="EYK34:EYK36"/>
    <mergeCell ref="EYL34:EYL36"/>
    <mergeCell ref="EYM34:EYM36"/>
    <mergeCell ref="EYN34:EYN36"/>
    <mergeCell ref="EZM34:EZM36"/>
    <mergeCell ref="EZN34:EZN36"/>
    <mergeCell ref="EZO34:EZO36"/>
    <mergeCell ref="EZP34:EZP36"/>
    <mergeCell ref="EZC34:EZC36"/>
    <mergeCell ref="EYD34:EYD36"/>
    <mergeCell ref="EYE34:EYE36"/>
    <mergeCell ref="EYF34:EYF36"/>
    <mergeCell ref="EYG34:EYG36"/>
    <mergeCell ref="EYH34:EYH36"/>
    <mergeCell ref="EXC34:EXC36"/>
    <mergeCell ref="EXD34:EXD36"/>
    <mergeCell ref="EXE34:EXE36"/>
    <mergeCell ref="EXF34:EXF36"/>
    <mergeCell ref="EXG34:EXG36"/>
    <mergeCell ref="EXH34:EXH36"/>
    <mergeCell ref="EXI34:EXI36"/>
    <mergeCell ref="EWR34:EWR36"/>
    <mergeCell ref="EWS34:EWS36"/>
    <mergeCell ref="EWT34:EWT36"/>
    <mergeCell ref="EWU34:EWU36"/>
    <mergeCell ref="EWV34:EWV36"/>
    <mergeCell ref="EWW34:EWW36"/>
    <mergeCell ref="EWX34:EWX36"/>
    <mergeCell ref="EWY34:EWY36"/>
    <mergeCell ref="EWZ34:EWZ36"/>
    <mergeCell ref="EWI34:EWI36"/>
    <mergeCell ref="EWJ34:EWJ36"/>
    <mergeCell ref="EWK34:EWK36"/>
    <mergeCell ref="EWL34:EWL36"/>
    <mergeCell ref="EWM34:EWM36"/>
    <mergeCell ref="EWN34:EWN36"/>
    <mergeCell ref="EWO34:EWO36"/>
    <mergeCell ref="EWP34:EWP36"/>
    <mergeCell ref="EWQ34:EWQ36"/>
    <mergeCell ref="EVZ34:EVZ36"/>
    <mergeCell ref="EWA34:EWA36"/>
    <mergeCell ref="EWB34:EWB36"/>
    <mergeCell ref="EWC34:EWC36"/>
    <mergeCell ref="EWD34:EWD36"/>
    <mergeCell ref="EWE34:EWE36"/>
    <mergeCell ref="EWF34:EWF36"/>
    <mergeCell ref="EWG34:EWG36"/>
    <mergeCell ref="EWH34:EWH36"/>
    <mergeCell ref="EVQ34:EVQ36"/>
    <mergeCell ref="EVR34:EVR36"/>
    <mergeCell ref="EVS34:EVS36"/>
    <mergeCell ref="EVT34:EVT36"/>
    <mergeCell ref="EVU34:EVU36"/>
    <mergeCell ref="EVV34:EVV36"/>
    <mergeCell ref="EVW34:EVW36"/>
    <mergeCell ref="EVX34:EVX36"/>
    <mergeCell ref="EVY34:EVY36"/>
    <mergeCell ref="EVH34:EVH36"/>
    <mergeCell ref="EVI34:EVI36"/>
    <mergeCell ref="EVJ34:EVJ36"/>
    <mergeCell ref="EVK34:EVK36"/>
    <mergeCell ref="EVL34:EVL36"/>
    <mergeCell ref="EVM34:EVM36"/>
    <mergeCell ref="EVN34:EVN36"/>
    <mergeCell ref="EVO34:EVO36"/>
    <mergeCell ref="EVP34:EVP36"/>
    <mergeCell ref="EUY34:EUY36"/>
    <mergeCell ref="EUZ34:EUZ36"/>
    <mergeCell ref="EVA34:EVA36"/>
    <mergeCell ref="EVB34:EVB36"/>
    <mergeCell ref="EVC34:EVC36"/>
    <mergeCell ref="EVD34:EVD36"/>
    <mergeCell ref="EVE34:EVE36"/>
    <mergeCell ref="EVF34:EVF36"/>
    <mergeCell ref="EVG34:EVG36"/>
    <mergeCell ref="EUP34:EUP36"/>
    <mergeCell ref="EUQ34:EUQ36"/>
    <mergeCell ref="EUR34:EUR36"/>
    <mergeCell ref="EUS34:EUS36"/>
    <mergeCell ref="EUT34:EUT36"/>
    <mergeCell ref="EUU34:EUU36"/>
    <mergeCell ref="EUV34:EUV36"/>
    <mergeCell ref="EUW34:EUW36"/>
    <mergeCell ref="EUX34:EUX36"/>
    <mergeCell ref="EUG34:EUG36"/>
    <mergeCell ref="EUH34:EUH36"/>
    <mergeCell ref="EUI34:EUI36"/>
    <mergeCell ref="EUJ34:EUJ36"/>
    <mergeCell ref="EUK34:EUK36"/>
    <mergeCell ref="EUL34:EUL36"/>
    <mergeCell ref="EUM34:EUM36"/>
    <mergeCell ref="EUN34:EUN36"/>
    <mergeCell ref="EUO34:EUO36"/>
    <mergeCell ref="ETX34:ETX36"/>
    <mergeCell ref="ETY34:ETY36"/>
    <mergeCell ref="ETZ34:ETZ36"/>
    <mergeCell ref="EUA34:EUA36"/>
    <mergeCell ref="EUB34:EUB36"/>
    <mergeCell ref="EUC34:EUC36"/>
    <mergeCell ref="EUD34:EUD36"/>
    <mergeCell ref="EUE34:EUE36"/>
    <mergeCell ref="EUF34:EUF36"/>
    <mergeCell ref="ETO34:ETO36"/>
    <mergeCell ref="ETP34:ETP36"/>
    <mergeCell ref="ETQ34:ETQ36"/>
    <mergeCell ref="ETR34:ETR36"/>
    <mergeCell ref="ETS34:ETS36"/>
    <mergeCell ref="ETT34:ETT36"/>
    <mergeCell ref="ETU34:ETU36"/>
    <mergeCell ref="ETV34:ETV36"/>
    <mergeCell ref="ETW34:ETW36"/>
    <mergeCell ref="ETF34:ETF36"/>
    <mergeCell ref="ETG34:ETG36"/>
    <mergeCell ref="ETH34:ETH36"/>
    <mergeCell ref="ETI34:ETI36"/>
    <mergeCell ref="ETJ34:ETJ36"/>
    <mergeCell ref="ETK34:ETK36"/>
    <mergeCell ref="ETL34:ETL36"/>
    <mergeCell ref="ETM34:ETM36"/>
    <mergeCell ref="ETN34:ETN36"/>
    <mergeCell ref="ESW34:ESW36"/>
    <mergeCell ref="ESX34:ESX36"/>
    <mergeCell ref="ESY34:ESY36"/>
    <mergeCell ref="ESZ34:ESZ36"/>
    <mergeCell ref="ETA34:ETA36"/>
    <mergeCell ref="ETB34:ETB36"/>
    <mergeCell ref="ETC34:ETC36"/>
    <mergeCell ref="ETD34:ETD36"/>
    <mergeCell ref="ETE34:ETE36"/>
    <mergeCell ref="ESN34:ESN36"/>
    <mergeCell ref="ESO34:ESO36"/>
    <mergeCell ref="ESP34:ESP36"/>
    <mergeCell ref="ESQ34:ESQ36"/>
    <mergeCell ref="ESR34:ESR36"/>
    <mergeCell ref="ESS34:ESS36"/>
    <mergeCell ref="EST34:EST36"/>
    <mergeCell ref="ESU34:ESU36"/>
    <mergeCell ref="ESV34:ESV36"/>
    <mergeCell ref="ESE34:ESE36"/>
    <mergeCell ref="ESF34:ESF36"/>
    <mergeCell ref="ESG34:ESG36"/>
    <mergeCell ref="ESH34:ESH36"/>
    <mergeCell ref="ESI34:ESI36"/>
    <mergeCell ref="ESJ34:ESJ36"/>
    <mergeCell ref="ESK34:ESK36"/>
    <mergeCell ref="ESL34:ESL36"/>
    <mergeCell ref="ESM34:ESM36"/>
    <mergeCell ref="ERV34:ERV36"/>
    <mergeCell ref="ERW34:ERW36"/>
    <mergeCell ref="ERX34:ERX36"/>
    <mergeCell ref="ERY34:ERY36"/>
    <mergeCell ref="ERZ34:ERZ36"/>
    <mergeCell ref="ESA34:ESA36"/>
    <mergeCell ref="ESB34:ESB36"/>
    <mergeCell ref="ESC34:ESC36"/>
    <mergeCell ref="ESD34:ESD36"/>
    <mergeCell ref="ERM34:ERM36"/>
    <mergeCell ref="ERN34:ERN36"/>
    <mergeCell ref="ERO34:ERO36"/>
    <mergeCell ref="ERP34:ERP36"/>
    <mergeCell ref="ERQ34:ERQ36"/>
    <mergeCell ref="ERR34:ERR36"/>
    <mergeCell ref="ERS34:ERS36"/>
    <mergeCell ref="ERT34:ERT36"/>
    <mergeCell ref="ERU34:ERU36"/>
    <mergeCell ref="ERD34:ERD36"/>
    <mergeCell ref="ERE34:ERE36"/>
    <mergeCell ref="ERF34:ERF36"/>
    <mergeCell ref="ERG34:ERG36"/>
    <mergeCell ref="ERH34:ERH36"/>
    <mergeCell ref="ERI34:ERI36"/>
    <mergeCell ref="ERJ34:ERJ36"/>
    <mergeCell ref="ERK34:ERK36"/>
    <mergeCell ref="ERL34:ERL36"/>
    <mergeCell ref="EQU34:EQU36"/>
    <mergeCell ref="EQV34:EQV36"/>
    <mergeCell ref="EQW34:EQW36"/>
    <mergeCell ref="EQX34:EQX36"/>
    <mergeCell ref="EQY34:EQY36"/>
    <mergeCell ref="EQZ34:EQZ36"/>
    <mergeCell ref="ERA34:ERA36"/>
    <mergeCell ref="ERB34:ERB36"/>
    <mergeCell ref="ERC34:ERC36"/>
    <mergeCell ref="EQL34:EQL36"/>
    <mergeCell ref="EQM34:EQM36"/>
    <mergeCell ref="EQN34:EQN36"/>
    <mergeCell ref="EQO34:EQO36"/>
    <mergeCell ref="EQP34:EQP36"/>
    <mergeCell ref="EQQ34:EQQ36"/>
    <mergeCell ref="EQR34:EQR36"/>
    <mergeCell ref="EQS34:EQS36"/>
    <mergeCell ref="EQT34:EQT36"/>
    <mergeCell ref="EQC34:EQC36"/>
    <mergeCell ref="EQD34:EQD36"/>
    <mergeCell ref="EQE34:EQE36"/>
    <mergeCell ref="EQF34:EQF36"/>
    <mergeCell ref="EQG34:EQG36"/>
    <mergeCell ref="EQH34:EQH36"/>
    <mergeCell ref="EQI34:EQI36"/>
    <mergeCell ref="EQJ34:EQJ36"/>
    <mergeCell ref="EQK34:EQK36"/>
    <mergeCell ref="EPT34:EPT36"/>
    <mergeCell ref="EPU34:EPU36"/>
    <mergeCell ref="EPV34:EPV36"/>
    <mergeCell ref="EPW34:EPW36"/>
    <mergeCell ref="EPX34:EPX36"/>
    <mergeCell ref="EPY34:EPY36"/>
    <mergeCell ref="EPZ34:EPZ36"/>
    <mergeCell ref="EQA34:EQA36"/>
    <mergeCell ref="EQB34:EQB36"/>
    <mergeCell ref="EPK34:EPK36"/>
    <mergeCell ref="EPL34:EPL36"/>
    <mergeCell ref="EPM34:EPM36"/>
    <mergeCell ref="EPN34:EPN36"/>
    <mergeCell ref="EPO34:EPO36"/>
    <mergeCell ref="EPP34:EPP36"/>
    <mergeCell ref="EPQ34:EPQ36"/>
    <mergeCell ref="EPR34:EPR36"/>
    <mergeCell ref="EPS34:EPS36"/>
    <mergeCell ref="EPB34:EPB36"/>
    <mergeCell ref="EPC34:EPC36"/>
    <mergeCell ref="EPD34:EPD36"/>
    <mergeCell ref="EPE34:EPE36"/>
    <mergeCell ref="EPF34:EPF36"/>
    <mergeCell ref="EPG34:EPG36"/>
    <mergeCell ref="EPH34:EPH36"/>
    <mergeCell ref="EPI34:EPI36"/>
    <mergeCell ref="EPJ34:EPJ36"/>
    <mergeCell ref="EOS34:EOS36"/>
    <mergeCell ref="EOT34:EOT36"/>
    <mergeCell ref="EOU34:EOU36"/>
    <mergeCell ref="EOV34:EOV36"/>
    <mergeCell ref="EOW34:EOW36"/>
    <mergeCell ref="EOX34:EOX36"/>
    <mergeCell ref="EOY34:EOY36"/>
    <mergeCell ref="EOZ34:EOZ36"/>
    <mergeCell ref="EPA34:EPA36"/>
    <mergeCell ref="EOJ34:EOJ36"/>
    <mergeCell ref="EOK34:EOK36"/>
    <mergeCell ref="EOL34:EOL36"/>
    <mergeCell ref="EOM34:EOM36"/>
    <mergeCell ref="EON34:EON36"/>
    <mergeCell ref="EOO34:EOO36"/>
    <mergeCell ref="EOP34:EOP36"/>
    <mergeCell ref="EOQ34:EOQ36"/>
    <mergeCell ref="EOR34:EOR36"/>
    <mergeCell ref="EOA34:EOA36"/>
    <mergeCell ref="EOB34:EOB36"/>
    <mergeCell ref="EOC34:EOC36"/>
    <mergeCell ref="EOD34:EOD36"/>
    <mergeCell ref="EOE34:EOE36"/>
    <mergeCell ref="EOF34:EOF36"/>
    <mergeCell ref="EOG34:EOG36"/>
    <mergeCell ref="EOH34:EOH36"/>
    <mergeCell ref="EOI34:EOI36"/>
    <mergeCell ref="ENR34:ENR36"/>
    <mergeCell ref="ENS34:ENS36"/>
    <mergeCell ref="ENT34:ENT36"/>
    <mergeCell ref="ENU34:ENU36"/>
    <mergeCell ref="ENV34:ENV36"/>
    <mergeCell ref="ENW34:ENW36"/>
    <mergeCell ref="ENX34:ENX36"/>
    <mergeCell ref="ENY34:ENY36"/>
    <mergeCell ref="ENZ34:ENZ36"/>
    <mergeCell ref="ENI34:ENI36"/>
    <mergeCell ref="ENJ34:ENJ36"/>
    <mergeCell ref="ENK34:ENK36"/>
    <mergeCell ref="ENL34:ENL36"/>
    <mergeCell ref="ENM34:ENM36"/>
    <mergeCell ref="ENN34:ENN36"/>
    <mergeCell ref="ENO34:ENO36"/>
    <mergeCell ref="ENP34:ENP36"/>
    <mergeCell ref="ENQ34:ENQ36"/>
    <mergeCell ref="EMZ34:EMZ36"/>
    <mergeCell ref="ENA34:ENA36"/>
    <mergeCell ref="ENB34:ENB36"/>
    <mergeCell ref="ENC34:ENC36"/>
    <mergeCell ref="END34:END36"/>
    <mergeCell ref="ENE34:ENE36"/>
    <mergeCell ref="ENF34:ENF36"/>
    <mergeCell ref="ENG34:ENG36"/>
    <mergeCell ref="ENH34:ENH36"/>
    <mergeCell ref="EMQ34:EMQ36"/>
    <mergeCell ref="EMR34:EMR36"/>
    <mergeCell ref="EMS34:EMS36"/>
    <mergeCell ref="EMT34:EMT36"/>
    <mergeCell ref="EMU34:EMU36"/>
    <mergeCell ref="EMV34:EMV36"/>
    <mergeCell ref="EMW34:EMW36"/>
    <mergeCell ref="EMX34:EMX36"/>
    <mergeCell ref="EMY34:EMY36"/>
    <mergeCell ref="EMH34:EMH36"/>
    <mergeCell ref="EMI34:EMI36"/>
    <mergeCell ref="EMJ34:EMJ36"/>
    <mergeCell ref="EMK34:EMK36"/>
    <mergeCell ref="EML34:EML36"/>
    <mergeCell ref="EMM34:EMM36"/>
    <mergeCell ref="EMN34:EMN36"/>
    <mergeCell ref="EMO34:EMO36"/>
    <mergeCell ref="EMP34:EMP36"/>
    <mergeCell ref="ELY34:ELY36"/>
    <mergeCell ref="ELZ34:ELZ36"/>
    <mergeCell ref="EMA34:EMA36"/>
    <mergeCell ref="EMB34:EMB36"/>
    <mergeCell ref="EMC34:EMC36"/>
    <mergeCell ref="EMD34:EMD36"/>
    <mergeCell ref="EME34:EME36"/>
    <mergeCell ref="EMF34:EMF36"/>
    <mergeCell ref="EMG34:EMG36"/>
    <mergeCell ref="ELP34:ELP36"/>
    <mergeCell ref="ELQ34:ELQ36"/>
    <mergeCell ref="ELR34:ELR36"/>
    <mergeCell ref="ELS34:ELS36"/>
    <mergeCell ref="ELT34:ELT36"/>
    <mergeCell ref="ELU34:ELU36"/>
    <mergeCell ref="ELV34:ELV36"/>
    <mergeCell ref="ELW34:ELW36"/>
    <mergeCell ref="ELX34:ELX36"/>
    <mergeCell ref="ELG34:ELG36"/>
    <mergeCell ref="ELH34:ELH36"/>
    <mergeCell ref="ELI34:ELI36"/>
    <mergeCell ref="ELJ34:ELJ36"/>
    <mergeCell ref="ELK34:ELK36"/>
    <mergeCell ref="ELL34:ELL36"/>
    <mergeCell ref="ELM34:ELM36"/>
    <mergeCell ref="ELN34:ELN36"/>
    <mergeCell ref="ELO34:ELO36"/>
    <mergeCell ref="EKX34:EKX36"/>
    <mergeCell ref="EKY34:EKY36"/>
    <mergeCell ref="EKZ34:EKZ36"/>
    <mergeCell ref="ELA34:ELA36"/>
    <mergeCell ref="ELB34:ELB36"/>
    <mergeCell ref="ELC34:ELC36"/>
    <mergeCell ref="ELD34:ELD36"/>
    <mergeCell ref="ELE34:ELE36"/>
    <mergeCell ref="ELF34:ELF36"/>
    <mergeCell ref="EKO34:EKO36"/>
    <mergeCell ref="EKP34:EKP36"/>
    <mergeCell ref="EKQ34:EKQ36"/>
    <mergeCell ref="EKR34:EKR36"/>
    <mergeCell ref="EKS34:EKS36"/>
    <mergeCell ref="EKT34:EKT36"/>
    <mergeCell ref="EKU34:EKU36"/>
    <mergeCell ref="EKV34:EKV36"/>
    <mergeCell ref="EKW34:EKW36"/>
    <mergeCell ref="EKF34:EKF36"/>
    <mergeCell ref="EKG34:EKG36"/>
    <mergeCell ref="EKH34:EKH36"/>
    <mergeCell ref="EKI34:EKI36"/>
    <mergeCell ref="EKJ34:EKJ36"/>
    <mergeCell ref="EKK34:EKK36"/>
    <mergeCell ref="EKL34:EKL36"/>
    <mergeCell ref="EKM34:EKM36"/>
    <mergeCell ref="EKN34:EKN36"/>
    <mergeCell ref="EJW34:EJW36"/>
    <mergeCell ref="EJX34:EJX36"/>
    <mergeCell ref="EJY34:EJY36"/>
    <mergeCell ref="EJZ34:EJZ36"/>
    <mergeCell ref="EKA34:EKA36"/>
    <mergeCell ref="EKB34:EKB36"/>
    <mergeCell ref="EKC34:EKC36"/>
    <mergeCell ref="EKD34:EKD36"/>
    <mergeCell ref="EKE34:EKE36"/>
    <mergeCell ref="EJN34:EJN36"/>
    <mergeCell ref="EJO34:EJO36"/>
    <mergeCell ref="EJP34:EJP36"/>
    <mergeCell ref="EJQ34:EJQ36"/>
    <mergeCell ref="EJR34:EJR36"/>
    <mergeCell ref="EJS34:EJS36"/>
    <mergeCell ref="EJT34:EJT36"/>
    <mergeCell ref="EJU34:EJU36"/>
    <mergeCell ref="EJV34:EJV36"/>
    <mergeCell ref="EJE34:EJE36"/>
    <mergeCell ref="EJF34:EJF36"/>
    <mergeCell ref="EJG34:EJG36"/>
    <mergeCell ref="EJH34:EJH36"/>
    <mergeCell ref="EJI34:EJI36"/>
    <mergeCell ref="EJJ34:EJJ36"/>
    <mergeCell ref="EJK34:EJK36"/>
    <mergeCell ref="EJL34:EJL36"/>
    <mergeCell ref="EJM34:EJM36"/>
    <mergeCell ref="EIV34:EIV36"/>
    <mergeCell ref="EIW34:EIW36"/>
    <mergeCell ref="EIX34:EIX36"/>
    <mergeCell ref="EIY34:EIY36"/>
    <mergeCell ref="EIZ34:EIZ36"/>
    <mergeCell ref="EJA34:EJA36"/>
    <mergeCell ref="EJB34:EJB36"/>
    <mergeCell ref="EJC34:EJC36"/>
    <mergeCell ref="EJD34:EJD36"/>
    <mergeCell ref="EIM34:EIM36"/>
    <mergeCell ref="EIN34:EIN36"/>
    <mergeCell ref="EIO34:EIO36"/>
    <mergeCell ref="EIP34:EIP36"/>
    <mergeCell ref="EIQ34:EIQ36"/>
    <mergeCell ref="EIR34:EIR36"/>
    <mergeCell ref="EIS34:EIS36"/>
    <mergeCell ref="EIT34:EIT36"/>
    <mergeCell ref="EIU34:EIU36"/>
    <mergeCell ref="EID34:EID36"/>
    <mergeCell ref="EIE34:EIE36"/>
    <mergeCell ref="EIF34:EIF36"/>
    <mergeCell ref="EIG34:EIG36"/>
    <mergeCell ref="EIH34:EIH36"/>
    <mergeCell ref="EII34:EII36"/>
    <mergeCell ref="EIJ34:EIJ36"/>
    <mergeCell ref="EIK34:EIK36"/>
    <mergeCell ref="EIL34:EIL36"/>
    <mergeCell ref="EHU34:EHU36"/>
    <mergeCell ref="EHV34:EHV36"/>
    <mergeCell ref="EHW34:EHW36"/>
    <mergeCell ref="EHX34:EHX36"/>
    <mergeCell ref="EHY34:EHY36"/>
    <mergeCell ref="EHZ34:EHZ36"/>
    <mergeCell ref="EIA34:EIA36"/>
    <mergeCell ref="EIB34:EIB36"/>
    <mergeCell ref="EIC34:EIC36"/>
    <mergeCell ref="EHL34:EHL36"/>
    <mergeCell ref="EHM34:EHM36"/>
    <mergeCell ref="EHN34:EHN36"/>
    <mergeCell ref="EHO34:EHO36"/>
    <mergeCell ref="EHP34:EHP36"/>
    <mergeCell ref="EHQ34:EHQ36"/>
    <mergeCell ref="EHR34:EHR36"/>
    <mergeCell ref="EHS34:EHS36"/>
    <mergeCell ref="EHT34:EHT36"/>
    <mergeCell ref="EHC34:EHC36"/>
    <mergeCell ref="EHD34:EHD36"/>
    <mergeCell ref="EHE34:EHE36"/>
    <mergeCell ref="EHF34:EHF36"/>
    <mergeCell ref="EHG34:EHG36"/>
    <mergeCell ref="EHH34:EHH36"/>
    <mergeCell ref="EHI34:EHI36"/>
    <mergeCell ref="EHJ34:EHJ36"/>
    <mergeCell ref="EHK34:EHK36"/>
    <mergeCell ref="EGT34:EGT36"/>
    <mergeCell ref="EGU34:EGU36"/>
    <mergeCell ref="EGV34:EGV36"/>
    <mergeCell ref="EGW34:EGW36"/>
    <mergeCell ref="EGX34:EGX36"/>
    <mergeCell ref="EGY34:EGY36"/>
    <mergeCell ref="EGZ34:EGZ36"/>
    <mergeCell ref="EHA34:EHA36"/>
    <mergeCell ref="EHB34:EHB36"/>
    <mergeCell ref="EGK34:EGK36"/>
    <mergeCell ref="EGL34:EGL36"/>
    <mergeCell ref="EGM34:EGM36"/>
    <mergeCell ref="EGN34:EGN36"/>
    <mergeCell ref="EGO34:EGO36"/>
    <mergeCell ref="EGP34:EGP36"/>
    <mergeCell ref="EGQ34:EGQ36"/>
    <mergeCell ref="EGR34:EGR36"/>
    <mergeCell ref="EGS34:EGS36"/>
    <mergeCell ref="EGB34:EGB36"/>
    <mergeCell ref="EGC34:EGC36"/>
    <mergeCell ref="EGD34:EGD36"/>
    <mergeCell ref="EGE34:EGE36"/>
    <mergeCell ref="EGF34:EGF36"/>
    <mergeCell ref="EGG34:EGG36"/>
    <mergeCell ref="EGH34:EGH36"/>
    <mergeCell ref="EGI34:EGI36"/>
    <mergeCell ref="EGJ34:EGJ36"/>
    <mergeCell ref="EFS34:EFS36"/>
    <mergeCell ref="EFT34:EFT36"/>
    <mergeCell ref="EFU34:EFU36"/>
    <mergeCell ref="EFV34:EFV36"/>
    <mergeCell ref="EFW34:EFW36"/>
    <mergeCell ref="EFX34:EFX36"/>
    <mergeCell ref="EFY34:EFY36"/>
    <mergeCell ref="EFZ34:EFZ36"/>
    <mergeCell ref="EGA34:EGA36"/>
    <mergeCell ref="EFJ34:EFJ36"/>
    <mergeCell ref="EFK34:EFK36"/>
    <mergeCell ref="EFL34:EFL36"/>
    <mergeCell ref="EFM34:EFM36"/>
    <mergeCell ref="EFN34:EFN36"/>
    <mergeCell ref="EFO34:EFO36"/>
    <mergeCell ref="EFP34:EFP36"/>
    <mergeCell ref="EFQ34:EFQ36"/>
    <mergeCell ref="EFR34:EFR36"/>
    <mergeCell ref="EFA34:EFA36"/>
    <mergeCell ref="EFB34:EFB36"/>
    <mergeCell ref="EFC34:EFC36"/>
    <mergeCell ref="EFD34:EFD36"/>
    <mergeCell ref="EFE34:EFE36"/>
    <mergeCell ref="EFF34:EFF36"/>
    <mergeCell ref="EFG34:EFG36"/>
    <mergeCell ref="EFH34:EFH36"/>
    <mergeCell ref="EFI34:EFI36"/>
    <mergeCell ref="EER34:EER36"/>
    <mergeCell ref="EES34:EES36"/>
    <mergeCell ref="EET34:EET36"/>
    <mergeCell ref="EEU34:EEU36"/>
    <mergeCell ref="EEV34:EEV36"/>
    <mergeCell ref="EEW34:EEW36"/>
    <mergeCell ref="EEX34:EEX36"/>
    <mergeCell ref="EEY34:EEY36"/>
    <mergeCell ref="EEZ34:EEZ36"/>
    <mergeCell ref="EEI34:EEI36"/>
    <mergeCell ref="EEJ34:EEJ36"/>
    <mergeCell ref="EEK34:EEK36"/>
    <mergeCell ref="EEL34:EEL36"/>
    <mergeCell ref="EEM34:EEM36"/>
    <mergeCell ref="EEN34:EEN36"/>
    <mergeCell ref="EEO34:EEO36"/>
    <mergeCell ref="EEP34:EEP36"/>
    <mergeCell ref="EEQ34:EEQ36"/>
    <mergeCell ref="EDZ34:EDZ36"/>
    <mergeCell ref="EEA34:EEA36"/>
    <mergeCell ref="EEB34:EEB36"/>
    <mergeCell ref="EEC34:EEC36"/>
    <mergeCell ref="EED34:EED36"/>
    <mergeCell ref="EEE34:EEE36"/>
    <mergeCell ref="EEF34:EEF36"/>
    <mergeCell ref="EEG34:EEG36"/>
    <mergeCell ref="EEH34:EEH36"/>
    <mergeCell ref="EDQ34:EDQ36"/>
    <mergeCell ref="EDR34:EDR36"/>
    <mergeCell ref="EDS34:EDS36"/>
    <mergeCell ref="EDT34:EDT36"/>
    <mergeCell ref="EDU34:EDU36"/>
    <mergeCell ref="EDV34:EDV36"/>
    <mergeCell ref="EDW34:EDW36"/>
    <mergeCell ref="EDX34:EDX36"/>
    <mergeCell ref="EDY34:EDY36"/>
    <mergeCell ref="EDH34:EDH36"/>
    <mergeCell ref="EDI34:EDI36"/>
    <mergeCell ref="EDJ34:EDJ36"/>
    <mergeCell ref="EDK34:EDK36"/>
    <mergeCell ref="EDL34:EDL36"/>
    <mergeCell ref="EDM34:EDM36"/>
    <mergeCell ref="EDN34:EDN36"/>
    <mergeCell ref="EDO34:EDO36"/>
    <mergeCell ref="EDP34:EDP36"/>
    <mergeCell ref="ECY34:ECY36"/>
    <mergeCell ref="ECZ34:ECZ36"/>
    <mergeCell ref="EDA34:EDA36"/>
    <mergeCell ref="EDB34:EDB36"/>
    <mergeCell ref="EDC34:EDC36"/>
    <mergeCell ref="EDD34:EDD36"/>
    <mergeCell ref="EDE34:EDE36"/>
    <mergeCell ref="EDF34:EDF36"/>
    <mergeCell ref="EDG34:EDG36"/>
    <mergeCell ref="ECP34:ECP36"/>
    <mergeCell ref="ECQ34:ECQ36"/>
    <mergeCell ref="ECR34:ECR36"/>
    <mergeCell ref="ECS34:ECS36"/>
    <mergeCell ref="ECT34:ECT36"/>
    <mergeCell ref="ECU34:ECU36"/>
    <mergeCell ref="ECV34:ECV36"/>
    <mergeCell ref="ECW34:ECW36"/>
    <mergeCell ref="ECX34:ECX36"/>
    <mergeCell ref="ECG34:ECG36"/>
    <mergeCell ref="ECH34:ECH36"/>
    <mergeCell ref="ECI34:ECI36"/>
    <mergeCell ref="ECJ34:ECJ36"/>
    <mergeCell ref="ECK34:ECK36"/>
    <mergeCell ref="ECL34:ECL36"/>
    <mergeCell ref="ECM34:ECM36"/>
    <mergeCell ref="ECN34:ECN36"/>
    <mergeCell ref="ECO34:ECO36"/>
    <mergeCell ref="EBX34:EBX36"/>
    <mergeCell ref="EBY34:EBY36"/>
    <mergeCell ref="EBZ34:EBZ36"/>
    <mergeCell ref="ECA34:ECA36"/>
    <mergeCell ref="ECB34:ECB36"/>
    <mergeCell ref="ECC34:ECC36"/>
    <mergeCell ref="ECD34:ECD36"/>
    <mergeCell ref="ECE34:ECE36"/>
    <mergeCell ref="ECF34:ECF36"/>
    <mergeCell ref="EBO34:EBO36"/>
    <mergeCell ref="EBP34:EBP36"/>
    <mergeCell ref="EBQ34:EBQ36"/>
    <mergeCell ref="EBR34:EBR36"/>
    <mergeCell ref="EBS34:EBS36"/>
    <mergeCell ref="EBT34:EBT36"/>
    <mergeCell ref="EBU34:EBU36"/>
    <mergeCell ref="EBV34:EBV36"/>
    <mergeCell ref="EBW34:EBW36"/>
    <mergeCell ref="EBF34:EBF36"/>
    <mergeCell ref="EBG34:EBG36"/>
    <mergeCell ref="EBH34:EBH36"/>
    <mergeCell ref="EBI34:EBI36"/>
    <mergeCell ref="EBJ34:EBJ36"/>
    <mergeCell ref="EBK34:EBK36"/>
    <mergeCell ref="EBL34:EBL36"/>
    <mergeCell ref="EBM34:EBM36"/>
    <mergeCell ref="EBN34:EBN36"/>
    <mergeCell ref="EAW34:EAW36"/>
    <mergeCell ref="EAX34:EAX36"/>
    <mergeCell ref="EAY34:EAY36"/>
    <mergeCell ref="EAZ34:EAZ36"/>
    <mergeCell ref="EBA34:EBA36"/>
    <mergeCell ref="EBB34:EBB36"/>
    <mergeCell ref="EBC34:EBC36"/>
    <mergeCell ref="EBD34:EBD36"/>
    <mergeCell ref="EBE34:EBE36"/>
    <mergeCell ref="EAN34:EAN36"/>
    <mergeCell ref="EAO34:EAO36"/>
    <mergeCell ref="EAP34:EAP36"/>
    <mergeCell ref="EAQ34:EAQ36"/>
    <mergeCell ref="EAR34:EAR36"/>
    <mergeCell ref="EAS34:EAS36"/>
    <mergeCell ref="EAT34:EAT36"/>
    <mergeCell ref="EAU34:EAU36"/>
    <mergeCell ref="EAV34:EAV36"/>
    <mergeCell ref="EAE34:EAE36"/>
    <mergeCell ref="EAF34:EAF36"/>
    <mergeCell ref="EAG34:EAG36"/>
    <mergeCell ref="EAH34:EAH36"/>
    <mergeCell ref="EAI34:EAI36"/>
    <mergeCell ref="EAJ34:EAJ36"/>
    <mergeCell ref="EAK34:EAK36"/>
    <mergeCell ref="EAL34:EAL36"/>
    <mergeCell ref="EAM34:EAM36"/>
    <mergeCell ref="DZV34:DZV36"/>
    <mergeCell ref="DZW34:DZW36"/>
    <mergeCell ref="DZX34:DZX36"/>
    <mergeCell ref="DZY34:DZY36"/>
    <mergeCell ref="DZZ34:DZZ36"/>
    <mergeCell ref="EAA34:EAA36"/>
    <mergeCell ref="EAB34:EAB36"/>
    <mergeCell ref="EAC34:EAC36"/>
    <mergeCell ref="EAD34:EAD36"/>
    <mergeCell ref="DZM34:DZM36"/>
    <mergeCell ref="DZN34:DZN36"/>
    <mergeCell ref="DZO34:DZO36"/>
    <mergeCell ref="DZP34:DZP36"/>
    <mergeCell ref="DZQ34:DZQ36"/>
    <mergeCell ref="DZR34:DZR36"/>
    <mergeCell ref="DZS34:DZS36"/>
    <mergeCell ref="DZT34:DZT36"/>
    <mergeCell ref="DZU34:DZU36"/>
    <mergeCell ref="DZD34:DZD36"/>
    <mergeCell ref="DZE34:DZE36"/>
    <mergeCell ref="DZF34:DZF36"/>
    <mergeCell ref="DZG34:DZG36"/>
    <mergeCell ref="DZH34:DZH36"/>
    <mergeCell ref="DZI34:DZI36"/>
    <mergeCell ref="DZJ34:DZJ36"/>
    <mergeCell ref="DZK34:DZK36"/>
    <mergeCell ref="DZL34:DZL36"/>
    <mergeCell ref="DYU34:DYU36"/>
    <mergeCell ref="DYV34:DYV36"/>
    <mergeCell ref="DYW34:DYW36"/>
    <mergeCell ref="DYX34:DYX36"/>
    <mergeCell ref="DYY34:DYY36"/>
    <mergeCell ref="DYZ34:DYZ36"/>
    <mergeCell ref="DZA34:DZA36"/>
    <mergeCell ref="DZB34:DZB36"/>
    <mergeCell ref="DZC34:DZC36"/>
    <mergeCell ref="DYL34:DYL36"/>
    <mergeCell ref="DYM34:DYM36"/>
    <mergeCell ref="DYN34:DYN36"/>
    <mergeCell ref="DYO34:DYO36"/>
    <mergeCell ref="DYP34:DYP36"/>
    <mergeCell ref="DYQ34:DYQ36"/>
    <mergeCell ref="DYR34:DYR36"/>
    <mergeCell ref="DYS34:DYS36"/>
    <mergeCell ref="DYT34:DYT36"/>
    <mergeCell ref="DYC34:DYC36"/>
    <mergeCell ref="DYD34:DYD36"/>
    <mergeCell ref="DYE34:DYE36"/>
    <mergeCell ref="DYF34:DYF36"/>
    <mergeCell ref="DYG34:DYG36"/>
    <mergeCell ref="DYH34:DYH36"/>
    <mergeCell ref="DYI34:DYI36"/>
    <mergeCell ref="DYJ34:DYJ36"/>
    <mergeCell ref="DYK34:DYK36"/>
    <mergeCell ref="DXT34:DXT36"/>
    <mergeCell ref="DXU34:DXU36"/>
    <mergeCell ref="DXV34:DXV36"/>
    <mergeCell ref="DXW34:DXW36"/>
    <mergeCell ref="DXX34:DXX36"/>
    <mergeCell ref="DXY34:DXY36"/>
    <mergeCell ref="DXZ34:DXZ36"/>
    <mergeCell ref="DYA34:DYA36"/>
    <mergeCell ref="DYB34:DYB36"/>
    <mergeCell ref="DXK34:DXK36"/>
    <mergeCell ref="DXL34:DXL36"/>
    <mergeCell ref="DXM34:DXM36"/>
    <mergeCell ref="DXN34:DXN36"/>
    <mergeCell ref="DXO34:DXO36"/>
    <mergeCell ref="DXP34:DXP36"/>
    <mergeCell ref="DXQ34:DXQ36"/>
    <mergeCell ref="DXR34:DXR36"/>
    <mergeCell ref="DXS34:DXS36"/>
    <mergeCell ref="DXB34:DXB36"/>
    <mergeCell ref="DXC34:DXC36"/>
    <mergeCell ref="DXD34:DXD36"/>
    <mergeCell ref="DXE34:DXE36"/>
    <mergeCell ref="DXF34:DXF36"/>
    <mergeCell ref="DXG34:DXG36"/>
    <mergeCell ref="DXH34:DXH36"/>
    <mergeCell ref="DXI34:DXI36"/>
    <mergeCell ref="DXJ34:DXJ36"/>
    <mergeCell ref="DWS34:DWS36"/>
    <mergeCell ref="DWT34:DWT36"/>
    <mergeCell ref="DWU34:DWU36"/>
    <mergeCell ref="DWV34:DWV36"/>
    <mergeCell ref="DWW34:DWW36"/>
    <mergeCell ref="DWX34:DWX36"/>
    <mergeCell ref="DWY34:DWY36"/>
    <mergeCell ref="DWZ34:DWZ36"/>
    <mergeCell ref="DXA34:DXA36"/>
    <mergeCell ref="DWJ34:DWJ36"/>
    <mergeCell ref="DWK34:DWK36"/>
    <mergeCell ref="DWL34:DWL36"/>
    <mergeCell ref="DWM34:DWM36"/>
    <mergeCell ref="DWN34:DWN36"/>
    <mergeCell ref="DWO34:DWO36"/>
    <mergeCell ref="DWP34:DWP36"/>
    <mergeCell ref="DWQ34:DWQ36"/>
    <mergeCell ref="DWR34:DWR36"/>
    <mergeCell ref="DWA34:DWA36"/>
    <mergeCell ref="DWB34:DWB36"/>
    <mergeCell ref="DWC34:DWC36"/>
    <mergeCell ref="DWD34:DWD36"/>
    <mergeCell ref="DWE34:DWE36"/>
    <mergeCell ref="DWF34:DWF36"/>
    <mergeCell ref="DWG34:DWG36"/>
    <mergeCell ref="DWH34:DWH36"/>
    <mergeCell ref="DWI34:DWI36"/>
    <mergeCell ref="DVR34:DVR36"/>
    <mergeCell ref="DVS34:DVS36"/>
    <mergeCell ref="DVT34:DVT36"/>
    <mergeCell ref="DVU34:DVU36"/>
    <mergeCell ref="DVV34:DVV36"/>
    <mergeCell ref="DVW34:DVW36"/>
    <mergeCell ref="DVX34:DVX36"/>
    <mergeCell ref="DVY34:DVY36"/>
    <mergeCell ref="DVZ34:DVZ36"/>
    <mergeCell ref="DVI34:DVI36"/>
    <mergeCell ref="DVJ34:DVJ36"/>
    <mergeCell ref="DVK34:DVK36"/>
    <mergeCell ref="DVL34:DVL36"/>
    <mergeCell ref="DVM34:DVM36"/>
    <mergeCell ref="DVN34:DVN36"/>
    <mergeCell ref="DVO34:DVO36"/>
    <mergeCell ref="DVP34:DVP36"/>
    <mergeCell ref="DVQ34:DVQ36"/>
    <mergeCell ref="DUZ34:DUZ36"/>
    <mergeCell ref="DVA34:DVA36"/>
    <mergeCell ref="DVB34:DVB36"/>
    <mergeCell ref="DVC34:DVC36"/>
    <mergeCell ref="DVD34:DVD36"/>
    <mergeCell ref="DVE34:DVE36"/>
    <mergeCell ref="DVF34:DVF36"/>
    <mergeCell ref="DVG34:DVG36"/>
    <mergeCell ref="DVH34:DVH36"/>
    <mergeCell ref="DUQ34:DUQ36"/>
    <mergeCell ref="DUR34:DUR36"/>
    <mergeCell ref="DUS34:DUS36"/>
    <mergeCell ref="DUT34:DUT36"/>
    <mergeCell ref="DUU34:DUU36"/>
    <mergeCell ref="DUV34:DUV36"/>
    <mergeCell ref="DUW34:DUW36"/>
    <mergeCell ref="DUX34:DUX36"/>
    <mergeCell ref="DUY34:DUY36"/>
    <mergeCell ref="DUH34:DUH36"/>
    <mergeCell ref="DUI34:DUI36"/>
    <mergeCell ref="DUJ34:DUJ36"/>
    <mergeCell ref="DUK34:DUK36"/>
    <mergeCell ref="DUL34:DUL36"/>
    <mergeCell ref="DUM34:DUM36"/>
    <mergeCell ref="DUN34:DUN36"/>
    <mergeCell ref="DUO34:DUO36"/>
    <mergeCell ref="DUP34:DUP36"/>
    <mergeCell ref="DTY34:DTY36"/>
    <mergeCell ref="DTZ34:DTZ36"/>
    <mergeCell ref="DUA34:DUA36"/>
    <mergeCell ref="DUB34:DUB36"/>
    <mergeCell ref="DUC34:DUC36"/>
    <mergeCell ref="DUD34:DUD36"/>
    <mergeCell ref="DUE34:DUE36"/>
    <mergeCell ref="DUF34:DUF36"/>
    <mergeCell ref="DUG34:DUG36"/>
    <mergeCell ref="DTP34:DTP36"/>
    <mergeCell ref="DTQ34:DTQ36"/>
    <mergeCell ref="DTR34:DTR36"/>
    <mergeCell ref="DTS34:DTS36"/>
    <mergeCell ref="DTT34:DTT36"/>
    <mergeCell ref="DTU34:DTU36"/>
    <mergeCell ref="DTV34:DTV36"/>
    <mergeCell ref="DTW34:DTW36"/>
    <mergeCell ref="DTX34:DTX36"/>
    <mergeCell ref="DTG34:DTG36"/>
    <mergeCell ref="DTH34:DTH36"/>
    <mergeCell ref="DTI34:DTI36"/>
    <mergeCell ref="DTJ34:DTJ36"/>
    <mergeCell ref="DTK34:DTK36"/>
    <mergeCell ref="DTL34:DTL36"/>
    <mergeCell ref="DTM34:DTM36"/>
    <mergeCell ref="DTN34:DTN36"/>
    <mergeCell ref="DTO34:DTO36"/>
    <mergeCell ref="DSX34:DSX36"/>
    <mergeCell ref="DSY34:DSY36"/>
    <mergeCell ref="DSZ34:DSZ36"/>
    <mergeCell ref="DTA34:DTA36"/>
    <mergeCell ref="DTB34:DTB36"/>
    <mergeCell ref="DTC34:DTC36"/>
    <mergeCell ref="DTD34:DTD36"/>
    <mergeCell ref="DTE34:DTE36"/>
    <mergeCell ref="DTF34:DTF36"/>
    <mergeCell ref="DSO34:DSO36"/>
    <mergeCell ref="DSP34:DSP36"/>
    <mergeCell ref="DSQ34:DSQ36"/>
    <mergeCell ref="DSR34:DSR36"/>
    <mergeCell ref="DSS34:DSS36"/>
    <mergeCell ref="DST34:DST36"/>
    <mergeCell ref="DSU34:DSU36"/>
    <mergeCell ref="DSV34:DSV36"/>
    <mergeCell ref="DSW34:DSW36"/>
    <mergeCell ref="DSF34:DSF36"/>
    <mergeCell ref="DSG34:DSG36"/>
    <mergeCell ref="DSH34:DSH36"/>
    <mergeCell ref="DSI34:DSI36"/>
    <mergeCell ref="DSJ34:DSJ36"/>
    <mergeCell ref="DSK34:DSK36"/>
    <mergeCell ref="DSL34:DSL36"/>
    <mergeCell ref="DSM34:DSM36"/>
    <mergeCell ref="DSN34:DSN36"/>
    <mergeCell ref="DRW34:DRW36"/>
    <mergeCell ref="DRX34:DRX36"/>
    <mergeCell ref="DRY34:DRY36"/>
    <mergeCell ref="DRZ34:DRZ36"/>
    <mergeCell ref="DSA34:DSA36"/>
    <mergeCell ref="DSB34:DSB36"/>
    <mergeCell ref="DSC34:DSC36"/>
    <mergeCell ref="DSD34:DSD36"/>
    <mergeCell ref="DSE34:DSE36"/>
    <mergeCell ref="DRN34:DRN36"/>
    <mergeCell ref="DRO34:DRO36"/>
    <mergeCell ref="DRP34:DRP36"/>
    <mergeCell ref="DRQ34:DRQ36"/>
    <mergeCell ref="DRR34:DRR36"/>
    <mergeCell ref="DRS34:DRS36"/>
    <mergeCell ref="DRT34:DRT36"/>
    <mergeCell ref="DRU34:DRU36"/>
    <mergeCell ref="DRV34:DRV36"/>
    <mergeCell ref="DRE34:DRE36"/>
    <mergeCell ref="DRF34:DRF36"/>
    <mergeCell ref="DRG34:DRG36"/>
    <mergeCell ref="DRH34:DRH36"/>
    <mergeCell ref="DRI34:DRI36"/>
    <mergeCell ref="DRJ34:DRJ36"/>
    <mergeCell ref="DRK34:DRK36"/>
    <mergeCell ref="DRL34:DRL36"/>
    <mergeCell ref="DRM34:DRM36"/>
    <mergeCell ref="DQV34:DQV36"/>
    <mergeCell ref="DQW34:DQW36"/>
    <mergeCell ref="DQX34:DQX36"/>
    <mergeCell ref="DQY34:DQY36"/>
    <mergeCell ref="DQZ34:DQZ36"/>
    <mergeCell ref="DRA34:DRA36"/>
    <mergeCell ref="DRB34:DRB36"/>
    <mergeCell ref="DRC34:DRC36"/>
    <mergeCell ref="DRD34:DRD36"/>
    <mergeCell ref="DQM34:DQM36"/>
    <mergeCell ref="DQN34:DQN36"/>
    <mergeCell ref="DQO34:DQO36"/>
    <mergeCell ref="DQP34:DQP36"/>
    <mergeCell ref="DQQ34:DQQ36"/>
    <mergeCell ref="DQR34:DQR36"/>
    <mergeCell ref="DQS34:DQS36"/>
    <mergeCell ref="DQT34:DQT36"/>
    <mergeCell ref="DQU34:DQU36"/>
    <mergeCell ref="DQD34:DQD36"/>
    <mergeCell ref="DQE34:DQE36"/>
    <mergeCell ref="DQF34:DQF36"/>
    <mergeCell ref="DQG34:DQG36"/>
    <mergeCell ref="DQH34:DQH36"/>
    <mergeCell ref="DQI34:DQI36"/>
    <mergeCell ref="DQJ34:DQJ36"/>
    <mergeCell ref="DQK34:DQK36"/>
    <mergeCell ref="DQL34:DQL36"/>
    <mergeCell ref="DPU34:DPU36"/>
    <mergeCell ref="DPV34:DPV36"/>
    <mergeCell ref="DPW34:DPW36"/>
    <mergeCell ref="DPX34:DPX36"/>
    <mergeCell ref="DPY34:DPY36"/>
    <mergeCell ref="DPZ34:DPZ36"/>
    <mergeCell ref="DQA34:DQA36"/>
    <mergeCell ref="DQB34:DQB36"/>
    <mergeCell ref="DQC34:DQC36"/>
    <mergeCell ref="DPL34:DPL36"/>
    <mergeCell ref="DPM34:DPM36"/>
    <mergeCell ref="DPN34:DPN36"/>
    <mergeCell ref="DPO34:DPO36"/>
    <mergeCell ref="DPP34:DPP36"/>
    <mergeCell ref="DPQ34:DPQ36"/>
    <mergeCell ref="DPR34:DPR36"/>
    <mergeCell ref="DPS34:DPS36"/>
    <mergeCell ref="DPT34:DPT36"/>
    <mergeCell ref="DPC34:DPC36"/>
    <mergeCell ref="DPD34:DPD36"/>
    <mergeCell ref="DPE34:DPE36"/>
    <mergeCell ref="DPF34:DPF36"/>
    <mergeCell ref="DPG34:DPG36"/>
    <mergeCell ref="DPH34:DPH36"/>
    <mergeCell ref="DPI34:DPI36"/>
    <mergeCell ref="DPJ34:DPJ36"/>
    <mergeCell ref="DPK34:DPK36"/>
    <mergeCell ref="DOT34:DOT36"/>
    <mergeCell ref="DOU34:DOU36"/>
    <mergeCell ref="DOV34:DOV36"/>
    <mergeCell ref="DOW34:DOW36"/>
    <mergeCell ref="DOX34:DOX36"/>
    <mergeCell ref="DOY34:DOY36"/>
    <mergeCell ref="DOZ34:DOZ36"/>
    <mergeCell ref="DPA34:DPA36"/>
    <mergeCell ref="DPB34:DPB36"/>
    <mergeCell ref="DOK34:DOK36"/>
    <mergeCell ref="DOL34:DOL36"/>
    <mergeCell ref="DOM34:DOM36"/>
    <mergeCell ref="DON34:DON36"/>
    <mergeCell ref="DOO34:DOO36"/>
    <mergeCell ref="DOP34:DOP36"/>
    <mergeCell ref="DOQ34:DOQ36"/>
    <mergeCell ref="DOR34:DOR36"/>
    <mergeCell ref="DOS34:DOS36"/>
    <mergeCell ref="DOB34:DOB36"/>
    <mergeCell ref="DOC34:DOC36"/>
    <mergeCell ref="DOD34:DOD36"/>
    <mergeCell ref="DOE34:DOE36"/>
    <mergeCell ref="DOF34:DOF36"/>
    <mergeCell ref="DOG34:DOG36"/>
    <mergeCell ref="DOH34:DOH36"/>
    <mergeCell ref="DOI34:DOI36"/>
    <mergeCell ref="DOJ34:DOJ36"/>
    <mergeCell ref="DNS34:DNS36"/>
    <mergeCell ref="DNT34:DNT36"/>
    <mergeCell ref="DNU34:DNU36"/>
    <mergeCell ref="DNV34:DNV36"/>
    <mergeCell ref="DNW34:DNW36"/>
    <mergeCell ref="DNX34:DNX36"/>
    <mergeCell ref="DNY34:DNY36"/>
    <mergeCell ref="DNZ34:DNZ36"/>
    <mergeCell ref="DOA34:DOA36"/>
    <mergeCell ref="DNJ34:DNJ36"/>
    <mergeCell ref="DNK34:DNK36"/>
    <mergeCell ref="DNL34:DNL36"/>
    <mergeCell ref="DNM34:DNM36"/>
    <mergeCell ref="DNN34:DNN36"/>
    <mergeCell ref="DNO34:DNO36"/>
    <mergeCell ref="DNP34:DNP36"/>
    <mergeCell ref="DNQ34:DNQ36"/>
    <mergeCell ref="DNR34:DNR36"/>
    <mergeCell ref="DNA34:DNA36"/>
    <mergeCell ref="DNB34:DNB36"/>
    <mergeCell ref="DNC34:DNC36"/>
    <mergeCell ref="DND34:DND36"/>
    <mergeCell ref="DNE34:DNE36"/>
    <mergeCell ref="DNF34:DNF36"/>
    <mergeCell ref="DNG34:DNG36"/>
    <mergeCell ref="DNH34:DNH36"/>
    <mergeCell ref="DNI34:DNI36"/>
    <mergeCell ref="DMR34:DMR36"/>
    <mergeCell ref="DMS34:DMS36"/>
    <mergeCell ref="DMT34:DMT36"/>
    <mergeCell ref="DMU34:DMU36"/>
    <mergeCell ref="DMV34:DMV36"/>
    <mergeCell ref="DMW34:DMW36"/>
    <mergeCell ref="DMX34:DMX36"/>
    <mergeCell ref="DMY34:DMY36"/>
    <mergeCell ref="DMZ34:DMZ36"/>
    <mergeCell ref="DMI34:DMI36"/>
    <mergeCell ref="DMJ34:DMJ36"/>
    <mergeCell ref="DMK34:DMK36"/>
    <mergeCell ref="DML34:DML36"/>
    <mergeCell ref="DMM34:DMM36"/>
    <mergeCell ref="DMN34:DMN36"/>
    <mergeCell ref="DMO34:DMO36"/>
    <mergeCell ref="DMP34:DMP36"/>
    <mergeCell ref="DMQ34:DMQ36"/>
    <mergeCell ref="DLZ34:DLZ36"/>
    <mergeCell ref="DMA34:DMA36"/>
    <mergeCell ref="DMB34:DMB36"/>
    <mergeCell ref="DMC34:DMC36"/>
    <mergeCell ref="DMD34:DMD36"/>
    <mergeCell ref="DME34:DME36"/>
    <mergeCell ref="DMF34:DMF36"/>
    <mergeCell ref="DMG34:DMG36"/>
    <mergeCell ref="DMH34:DMH36"/>
    <mergeCell ref="DLQ34:DLQ36"/>
    <mergeCell ref="DLR34:DLR36"/>
    <mergeCell ref="DLS34:DLS36"/>
    <mergeCell ref="DLT34:DLT36"/>
    <mergeCell ref="DLU34:DLU36"/>
    <mergeCell ref="DLV34:DLV36"/>
    <mergeCell ref="DLW34:DLW36"/>
    <mergeCell ref="DLX34:DLX36"/>
    <mergeCell ref="DLY34:DLY36"/>
    <mergeCell ref="DLH34:DLH36"/>
    <mergeCell ref="DLI34:DLI36"/>
    <mergeCell ref="DLJ34:DLJ36"/>
    <mergeCell ref="DLK34:DLK36"/>
    <mergeCell ref="DLL34:DLL36"/>
    <mergeCell ref="DLM34:DLM36"/>
    <mergeCell ref="DLN34:DLN36"/>
    <mergeCell ref="DLO34:DLO36"/>
    <mergeCell ref="DLP34:DLP36"/>
    <mergeCell ref="DKY34:DKY36"/>
    <mergeCell ref="DKZ34:DKZ36"/>
    <mergeCell ref="DLA34:DLA36"/>
    <mergeCell ref="DLB34:DLB36"/>
    <mergeCell ref="DLC34:DLC36"/>
    <mergeCell ref="DLD34:DLD36"/>
    <mergeCell ref="DLE34:DLE36"/>
    <mergeCell ref="DLF34:DLF36"/>
    <mergeCell ref="DLG34:DLG36"/>
    <mergeCell ref="DKP34:DKP36"/>
    <mergeCell ref="DKQ34:DKQ36"/>
    <mergeCell ref="DKR34:DKR36"/>
    <mergeCell ref="DKS34:DKS36"/>
    <mergeCell ref="DKT34:DKT36"/>
    <mergeCell ref="DKU34:DKU36"/>
    <mergeCell ref="DKV34:DKV36"/>
    <mergeCell ref="DKW34:DKW36"/>
    <mergeCell ref="DKX34:DKX36"/>
    <mergeCell ref="DKG34:DKG36"/>
    <mergeCell ref="DKH34:DKH36"/>
    <mergeCell ref="DKI34:DKI36"/>
    <mergeCell ref="DKJ34:DKJ36"/>
    <mergeCell ref="DKK34:DKK36"/>
    <mergeCell ref="DKL34:DKL36"/>
    <mergeCell ref="DKM34:DKM36"/>
    <mergeCell ref="DKN34:DKN36"/>
    <mergeCell ref="DKO34:DKO36"/>
    <mergeCell ref="DJX34:DJX36"/>
    <mergeCell ref="DJY34:DJY36"/>
    <mergeCell ref="DJZ34:DJZ36"/>
    <mergeCell ref="DKA34:DKA36"/>
    <mergeCell ref="DKB34:DKB36"/>
    <mergeCell ref="DKC34:DKC36"/>
    <mergeCell ref="DKD34:DKD36"/>
    <mergeCell ref="DKE34:DKE36"/>
    <mergeCell ref="DKF34:DKF36"/>
    <mergeCell ref="DJO34:DJO36"/>
    <mergeCell ref="DJP34:DJP36"/>
    <mergeCell ref="DJQ34:DJQ36"/>
    <mergeCell ref="DJR34:DJR36"/>
    <mergeCell ref="DJS34:DJS36"/>
    <mergeCell ref="DJT34:DJT36"/>
    <mergeCell ref="DJU34:DJU36"/>
    <mergeCell ref="DJV34:DJV36"/>
    <mergeCell ref="DJW34:DJW36"/>
    <mergeCell ref="DJF34:DJF36"/>
    <mergeCell ref="DJG34:DJG36"/>
    <mergeCell ref="DJH34:DJH36"/>
    <mergeCell ref="DJI34:DJI36"/>
    <mergeCell ref="DJJ34:DJJ36"/>
    <mergeCell ref="DJK34:DJK36"/>
    <mergeCell ref="DJL34:DJL36"/>
    <mergeCell ref="DJM34:DJM36"/>
    <mergeCell ref="DJN34:DJN36"/>
    <mergeCell ref="DIW34:DIW36"/>
    <mergeCell ref="DIX34:DIX36"/>
    <mergeCell ref="DIY34:DIY36"/>
    <mergeCell ref="DIZ34:DIZ36"/>
    <mergeCell ref="DJA34:DJA36"/>
    <mergeCell ref="DJB34:DJB36"/>
    <mergeCell ref="DJC34:DJC36"/>
    <mergeCell ref="DJD34:DJD36"/>
    <mergeCell ref="DJE34:DJE36"/>
    <mergeCell ref="DIN34:DIN36"/>
    <mergeCell ref="DIO34:DIO36"/>
    <mergeCell ref="DIP34:DIP36"/>
    <mergeCell ref="DIQ34:DIQ36"/>
    <mergeCell ref="DIR34:DIR36"/>
    <mergeCell ref="DIS34:DIS36"/>
    <mergeCell ref="DIT34:DIT36"/>
    <mergeCell ref="DIU34:DIU36"/>
    <mergeCell ref="DIV34:DIV36"/>
    <mergeCell ref="DIE34:DIE36"/>
    <mergeCell ref="DIF34:DIF36"/>
    <mergeCell ref="DIG34:DIG36"/>
    <mergeCell ref="DIH34:DIH36"/>
    <mergeCell ref="DII34:DII36"/>
    <mergeCell ref="DIJ34:DIJ36"/>
    <mergeCell ref="DIK34:DIK36"/>
    <mergeCell ref="DIL34:DIL36"/>
    <mergeCell ref="DIM34:DIM36"/>
    <mergeCell ref="DHV34:DHV36"/>
    <mergeCell ref="DHW34:DHW36"/>
    <mergeCell ref="DHX34:DHX36"/>
    <mergeCell ref="DHY34:DHY36"/>
    <mergeCell ref="DHZ34:DHZ36"/>
    <mergeCell ref="DIA34:DIA36"/>
    <mergeCell ref="DIB34:DIB36"/>
    <mergeCell ref="DIC34:DIC36"/>
    <mergeCell ref="DID34:DID36"/>
    <mergeCell ref="DHM34:DHM36"/>
    <mergeCell ref="DHN34:DHN36"/>
    <mergeCell ref="DHO34:DHO36"/>
    <mergeCell ref="DHP34:DHP36"/>
    <mergeCell ref="DHQ34:DHQ36"/>
    <mergeCell ref="DHR34:DHR36"/>
    <mergeCell ref="DHS34:DHS36"/>
    <mergeCell ref="DHT34:DHT36"/>
    <mergeCell ref="DHU34:DHU36"/>
    <mergeCell ref="DHD34:DHD36"/>
    <mergeCell ref="DHE34:DHE36"/>
    <mergeCell ref="DHF34:DHF36"/>
    <mergeCell ref="DHG34:DHG36"/>
    <mergeCell ref="DHH34:DHH36"/>
    <mergeCell ref="DHI34:DHI36"/>
    <mergeCell ref="DHJ34:DHJ36"/>
    <mergeCell ref="DHK34:DHK36"/>
    <mergeCell ref="DHL34:DHL36"/>
    <mergeCell ref="DGU34:DGU36"/>
    <mergeCell ref="DGV34:DGV36"/>
    <mergeCell ref="DGW34:DGW36"/>
    <mergeCell ref="DGX34:DGX36"/>
    <mergeCell ref="DGY34:DGY36"/>
    <mergeCell ref="DGZ34:DGZ36"/>
    <mergeCell ref="DHA34:DHA36"/>
    <mergeCell ref="DHB34:DHB36"/>
    <mergeCell ref="DHC34:DHC36"/>
    <mergeCell ref="DGL34:DGL36"/>
    <mergeCell ref="DGM34:DGM36"/>
    <mergeCell ref="DGN34:DGN36"/>
    <mergeCell ref="DGO34:DGO36"/>
    <mergeCell ref="DGP34:DGP36"/>
    <mergeCell ref="DGQ34:DGQ36"/>
    <mergeCell ref="DGR34:DGR36"/>
    <mergeCell ref="DGS34:DGS36"/>
    <mergeCell ref="DGT34:DGT36"/>
    <mergeCell ref="DGC34:DGC36"/>
    <mergeCell ref="DGD34:DGD36"/>
    <mergeCell ref="DGE34:DGE36"/>
    <mergeCell ref="DGF34:DGF36"/>
    <mergeCell ref="DGG34:DGG36"/>
    <mergeCell ref="DGH34:DGH36"/>
    <mergeCell ref="DGI34:DGI36"/>
    <mergeCell ref="DGJ34:DGJ36"/>
    <mergeCell ref="DGK34:DGK36"/>
    <mergeCell ref="DFT34:DFT36"/>
    <mergeCell ref="DFU34:DFU36"/>
    <mergeCell ref="DFV34:DFV36"/>
    <mergeCell ref="DFW34:DFW36"/>
    <mergeCell ref="DFX34:DFX36"/>
    <mergeCell ref="DFY34:DFY36"/>
    <mergeCell ref="DFZ34:DFZ36"/>
    <mergeCell ref="DGA34:DGA36"/>
    <mergeCell ref="DGB34:DGB36"/>
    <mergeCell ref="DFK34:DFK36"/>
    <mergeCell ref="DFL34:DFL36"/>
    <mergeCell ref="DFM34:DFM36"/>
    <mergeCell ref="DFN34:DFN36"/>
    <mergeCell ref="DFO34:DFO36"/>
    <mergeCell ref="DFP34:DFP36"/>
    <mergeCell ref="DFQ34:DFQ36"/>
    <mergeCell ref="DFR34:DFR36"/>
    <mergeCell ref="DFS34:DFS36"/>
    <mergeCell ref="DFB34:DFB36"/>
    <mergeCell ref="DFC34:DFC36"/>
    <mergeCell ref="DFD34:DFD36"/>
    <mergeCell ref="DFE34:DFE36"/>
    <mergeCell ref="DFF34:DFF36"/>
    <mergeCell ref="DFG34:DFG36"/>
    <mergeCell ref="DFH34:DFH36"/>
    <mergeCell ref="DFI34:DFI36"/>
    <mergeCell ref="DFJ34:DFJ36"/>
    <mergeCell ref="DES34:DES36"/>
    <mergeCell ref="DET34:DET36"/>
    <mergeCell ref="DEU34:DEU36"/>
    <mergeCell ref="DEV34:DEV36"/>
    <mergeCell ref="DEW34:DEW36"/>
    <mergeCell ref="DEX34:DEX36"/>
    <mergeCell ref="DEY34:DEY36"/>
    <mergeCell ref="DEZ34:DEZ36"/>
    <mergeCell ref="DFA34:DFA36"/>
    <mergeCell ref="DEJ34:DEJ36"/>
    <mergeCell ref="DEK34:DEK36"/>
    <mergeCell ref="DEL34:DEL36"/>
    <mergeCell ref="DEM34:DEM36"/>
    <mergeCell ref="DEN34:DEN36"/>
    <mergeCell ref="DEO34:DEO36"/>
    <mergeCell ref="DEP34:DEP36"/>
    <mergeCell ref="DEQ34:DEQ36"/>
    <mergeCell ref="DER34:DER36"/>
    <mergeCell ref="DEA34:DEA36"/>
    <mergeCell ref="DEB34:DEB36"/>
    <mergeCell ref="DEC34:DEC36"/>
    <mergeCell ref="DED34:DED36"/>
    <mergeCell ref="DEE34:DEE36"/>
    <mergeCell ref="DEF34:DEF36"/>
    <mergeCell ref="DEG34:DEG36"/>
    <mergeCell ref="DEH34:DEH36"/>
    <mergeCell ref="DEI34:DEI36"/>
    <mergeCell ref="DDR34:DDR36"/>
    <mergeCell ref="DDS34:DDS36"/>
    <mergeCell ref="DDT34:DDT36"/>
    <mergeCell ref="DDU34:DDU36"/>
    <mergeCell ref="DDV34:DDV36"/>
    <mergeCell ref="DDW34:DDW36"/>
    <mergeCell ref="DDX34:DDX36"/>
    <mergeCell ref="DDY34:DDY36"/>
    <mergeCell ref="DDZ34:DDZ36"/>
    <mergeCell ref="DDI34:DDI36"/>
    <mergeCell ref="DDJ34:DDJ36"/>
    <mergeCell ref="DDK34:DDK36"/>
    <mergeCell ref="DDL34:DDL36"/>
    <mergeCell ref="DDM34:DDM36"/>
    <mergeCell ref="DDN34:DDN36"/>
    <mergeCell ref="DDO34:DDO36"/>
    <mergeCell ref="DDP34:DDP36"/>
    <mergeCell ref="DDQ34:DDQ36"/>
    <mergeCell ref="DCZ34:DCZ36"/>
    <mergeCell ref="DDA34:DDA36"/>
    <mergeCell ref="DDB34:DDB36"/>
    <mergeCell ref="DDC34:DDC36"/>
    <mergeCell ref="DDD34:DDD36"/>
    <mergeCell ref="DDE34:DDE36"/>
    <mergeCell ref="DDF34:DDF36"/>
    <mergeCell ref="DDG34:DDG36"/>
    <mergeCell ref="DDH34:DDH36"/>
    <mergeCell ref="DCQ34:DCQ36"/>
    <mergeCell ref="DCR34:DCR36"/>
    <mergeCell ref="DCS34:DCS36"/>
    <mergeCell ref="DCT34:DCT36"/>
    <mergeCell ref="DCU34:DCU36"/>
    <mergeCell ref="DCV34:DCV36"/>
    <mergeCell ref="DCW34:DCW36"/>
    <mergeCell ref="DCX34:DCX36"/>
    <mergeCell ref="DCY34:DCY36"/>
    <mergeCell ref="DCH34:DCH36"/>
    <mergeCell ref="DCI34:DCI36"/>
    <mergeCell ref="DCJ34:DCJ36"/>
    <mergeCell ref="DCK34:DCK36"/>
    <mergeCell ref="DCL34:DCL36"/>
    <mergeCell ref="DCM34:DCM36"/>
    <mergeCell ref="DCN34:DCN36"/>
    <mergeCell ref="DCO34:DCO36"/>
    <mergeCell ref="DCP34:DCP36"/>
    <mergeCell ref="DBY34:DBY36"/>
    <mergeCell ref="DBZ34:DBZ36"/>
    <mergeCell ref="DCA34:DCA36"/>
    <mergeCell ref="DCB34:DCB36"/>
    <mergeCell ref="DCC34:DCC36"/>
    <mergeCell ref="DCD34:DCD36"/>
    <mergeCell ref="DCE34:DCE36"/>
    <mergeCell ref="DCF34:DCF36"/>
    <mergeCell ref="DCG34:DCG36"/>
    <mergeCell ref="DBP34:DBP36"/>
    <mergeCell ref="DBQ34:DBQ36"/>
    <mergeCell ref="DBR34:DBR36"/>
    <mergeCell ref="DBS34:DBS36"/>
    <mergeCell ref="DBT34:DBT36"/>
    <mergeCell ref="DBU34:DBU36"/>
    <mergeCell ref="DBV34:DBV36"/>
    <mergeCell ref="DBW34:DBW36"/>
    <mergeCell ref="DBX34:DBX36"/>
    <mergeCell ref="DBG34:DBG36"/>
    <mergeCell ref="DBH34:DBH36"/>
    <mergeCell ref="DBI34:DBI36"/>
    <mergeCell ref="DBJ34:DBJ36"/>
    <mergeCell ref="DBK34:DBK36"/>
    <mergeCell ref="DBL34:DBL36"/>
    <mergeCell ref="DBM34:DBM36"/>
    <mergeCell ref="DBN34:DBN36"/>
    <mergeCell ref="DBO34:DBO36"/>
    <mergeCell ref="DAX34:DAX36"/>
    <mergeCell ref="DAY34:DAY36"/>
    <mergeCell ref="DAZ34:DAZ36"/>
    <mergeCell ref="DBA34:DBA36"/>
    <mergeCell ref="DBB34:DBB36"/>
    <mergeCell ref="DBC34:DBC36"/>
    <mergeCell ref="DBD34:DBD36"/>
    <mergeCell ref="DBE34:DBE36"/>
    <mergeCell ref="DBF34:DBF36"/>
    <mergeCell ref="DAO34:DAO36"/>
    <mergeCell ref="DAP34:DAP36"/>
    <mergeCell ref="DAQ34:DAQ36"/>
    <mergeCell ref="DAR34:DAR36"/>
    <mergeCell ref="DAS34:DAS36"/>
    <mergeCell ref="DAT34:DAT36"/>
    <mergeCell ref="DAU34:DAU36"/>
    <mergeCell ref="DAV34:DAV36"/>
    <mergeCell ref="DAW34:DAW36"/>
    <mergeCell ref="DAF34:DAF36"/>
    <mergeCell ref="DAG34:DAG36"/>
    <mergeCell ref="DAH34:DAH36"/>
    <mergeCell ref="DAI34:DAI36"/>
    <mergeCell ref="DAJ34:DAJ36"/>
    <mergeCell ref="DAK34:DAK36"/>
    <mergeCell ref="DAL34:DAL36"/>
    <mergeCell ref="DAM34:DAM36"/>
    <mergeCell ref="DAN34:DAN36"/>
    <mergeCell ref="CZW34:CZW36"/>
    <mergeCell ref="CZX34:CZX36"/>
    <mergeCell ref="CZY34:CZY36"/>
    <mergeCell ref="CZZ34:CZZ36"/>
    <mergeCell ref="DAA34:DAA36"/>
    <mergeCell ref="DAB34:DAB36"/>
    <mergeCell ref="DAC34:DAC36"/>
    <mergeCell ref="DAD34:DAD36"/>
    <mergeCell ref="DAE34:DAE36"/>
    <mergeCell ref="CZN34:CZN36"/>
    <mergeCell ref="CZO34:CZO36"/>
    <mergeCell ref="CZP34:CZP36"/>
    <mergeCell ref="CZQ34:CZQ36"/>
    <mergeCell ref="CZR34:CZR36"/>
    <mergeCell ref="CZS34:CZS36"/>
    <mergeCell ref="CZT34:CZT36"/>
    <mergeCell ref="CZU34:CZU36"/>
    <mergeCell ref="CZV34:CZV36"/>
    <mergeCell ref="CZE34:CZE36"/>
    <mergeCell ref="CZF34:CZF36"/>
    <mergeCell ref="CZG34:CZG36"/>
    <mergeCell ref="CZH34:CZH36"/>
    <mergeCell ref="CZI34:CZI36"/>
    <mergeCell ref="CZJ34:CZJ36"/>
    <mergeCell ref="CZK34:CZK36"/>
    <mergeCell ref="CZL34:CZL36"/>
    <mergeCell ref="CZM34:CZM36"/>
    <mergeCell ref="CYV34:CYV36"/>
    <mergeCell ref="CYW34:CYW36"/>
    <mergeCell ref="CYX34:CYX36"/>
    <mergeCell ref="CYY34:CYY36"/>
    <mergeCell ref="CYZ34:CYZ36"/>
    <mergeCell ref="CZA34:CZA36"/>
    <mergeCell ref="CZB34:CZB36"/>
    <mergeCell ref="CZC34:CZC36"/>
    <mergeCell ref="CZD34:CZD36"/>
    <mergeCell ref="CYM34:CYM36"/>
    <mergeCell ref="CYN34:CYN36"/>
    <mergeCell ref="CYO34:CYO36"/>
    <mergeCell ref="CYP34:CYP36"/>
    <mergeCell ref="CYQ34:CYQ36"/>
    <mergeCell ref="CYR34:CYR36"/>
    <mergeCell ref="CYS34:CYS36"/>
    <mergeCell ref="CYT34:CYT36"/>
    <mergeCell ref="CYU34:CYU36"/>
    <mergeCell ref="CYD34:CYD36"/>
    <mergeCell ref="CYE34:CYE36"/>
    <mergeCell ref="CYF34:CYF36"/>
    <mergeCell ref="CYG34:CYG36"/>
    <mergeCell ref="CYH34:CYH36"/>
    <mergeCell ref="CYI34:CYI36"/>
    <mergeCell ref="CYJ34:CYJ36"/>
    <mergeCell ref="CYK34:CYK36"/>
    <mergeCell ref="CYL34:CYL36"/>
    <mergeCell ref="CXU34:CXU36"/>
    <mergeCell ref="CXV34:CXV36"/>
    <mergeCell ref="CXW34:CXW36"/>
    <mergeCell ref="CXX34:CXX36"/>
    <mergeCell ref="CXY34:CXY36"/>
    <mergeCell ref="CXZ34:CXZ36"/>
    <mergeCell ref="CYA34:CYA36"/>
    <mergeCell ref="CYB34:CYB36"/>
    <mergeCell ref="CYC34:CYC36"/>
    <mergeCell ref="CXL34:CXL36"/>
    <mergeCell ref="CXM34:CXM36"/>
    <mergeCell ref="CXN34:CXN36"/>
    <mergeCell ref="CXO34:CXO36"/>
    <mergeCell ref="CXP34:CXP36"/>
    <mergeCell ref="CXQ34:CXQ36"/>
    <mergeCell ref="CXR34:CXR36"/>
    <mergeCell ref="CXS34:CXS36"/>
    <mergeCell ref="CXT34:CXT36"/>
    <mergeCell ref="CXC34:CXC36"/>
    <mergeCell ref="CXD34:CXD36"/>
    <mergeCell ref="CXE34:CXE36"/>
    <mergeCell ref="CXF34:CXF36"/>
    <mergeCell ref="CXG34:CXG36"/>
    <mergeCell ref="CXH34:CXH36"/>
    <mergeCell ref="CXI34:CXI36"/>
    <mergeCell ref="CXJ34:CXJ36"/>
    <mergeCell ref="CXK34:CXK36"/>
    <mergeCell ref="CWT34:CWT36"/>
    <mergeCell ref="CWU34:CWU36"/>
    <mergeCell ref="CWV34:CWV36"/>
    <mergeCell ref="CWW34:CWW36"/>
    <mergeCell ref="CWX34:CWX36"/>
    <mergeCell ref="CWY34:CWY36"/>
    <mergeCell ref="CWZ34:CWZ36"/>
    <mergeCell ref="CXA34:CXA36"/>
    <mergeCell ref="CXB34:CXB36"/>
    <mergeCell ref="CWK34:CWK36"/>
    <mergeCell ref="CWL34:CWL36"/>
    <mergeCell ref="CWM34:CWM36"/>
    <mergeCell ref="CWN34:CWN36"/>
    <mergeCell ref="CWO34:CWO36"/>
    <mergeCell ref="CWP34:CWP36"/>
    <mergeCell ref="CWQ34:CWQ36"/>
    <mergeCell ref="CWR34:CWR36"/>
    <mergeCell ref="CWS34:CWS36"/>
    <mergeCell ref="CWB34:CWB36"/>
    <mergeCell ref="CWC34:CWC36"/>
    <mergeCell ref="CWD34:CWD36"/>
    <mergeCell ref="CWE34:CWE36"/>
    <mergeCell ref="CWF34:CWF36"/>
    <mergeCell ref="CWG34:CWG36"/>
    <mergeCell ref="CWH34:CWH36"/>
    <mergeCell ref="CWI34:CWI36"/>
    <mergeCell ref="CWJ34:CWJ36"/>
    <mergeCell ref="CVS34:CVS36"/>
    <mergeCell ref="CVT34:CVT36"/>
    <mergeCell ref="CVU34:CVU36"/>
    <mergeCell ref="CVV34:CVV36"/>
    <mergeCell ref="CVW34:CVW36"/>
    <mergeCell ref="CVX34:CVX36"/>
    <mergeCell ref="CVY34:CVY36"/>
    <mergeCell ref="CVZ34:CVZ36"/>
    <mergeCell ref="CWA34:CWA36"/>
    <mergeCell ref="CVJ34:CVJ36"/>
    <mergeCell ref="CVK34:CVK36"/>
    <mergeCell ref="CVL34:CVL36"/>
    <mergeCell ref="CVM34:CVM36"/>
    <mergeCell ref="CVN34:CVN36"/>
    <mergeCell ref="CVO34:CVO36"/>
    <mergeCell ref="CVP34:CVP36"/>
    <mergeCell ref="CVQ34:CVQ36"/>
    <mergeCell ref="CVR34:CVR36"/>
    <mergeCell ref="CVA34:CVA36"/>
    <mergeCell ref="CVB34:CVB36"/>
    <mergeCell ref="CVC34:CVC36"/>
    <mergeCell ref="CVD34:CVD36"/>
    <mergeCell ref="CVE34:CVE36"/>
    <mergeCell ref="CVF34:CVF36"/>
    <mergeCell ref="CVG34:CVG36"/>
    <mergeCell ref="CVH34:CVH36"/>
    <mergeCell ref="CVI34:CVI36"/>
    <mergeCell ref="CUR34:CUR36"/>
    <mergeCell ref="CUS34:CUS36"/>
    <mergeCell ref="CUT34:CUT36"/>
    <mergeCell ref="CUU34:CUU36"/>
    <mergeCell ref="CUV34:CUV36"/>
    <mergeCell ref="CUW34:CUW36"/>
    <mergeCell ref="CUX34:CUX36"/>
    <mergeCell ref="CUY34:CUY36"/>
    <mergeCell ref="CUZ34:CUZ36"/>
    <mergeCell ref="CUI34:CUI36"/>
    <mergeCell ref="CUJ34:CUJ36"/>
    <mergeCell ref="CUK34:CUK36"/>
    <mergeCell ref="CUL34:CUL36"/>
    <mergeCell ref="CUM34:CUM36"/>
    <mergeCell ref="CUN34:CUN36"/>
    <mergeCell ref="CUO34:CUO36"/>
    <mergeCell ref="CUP34:CUP36"/>
    <mergeCell ref="CUQ34:CUQ36"/>
    <mergeCell ref="CTZ34:CTZ36"/>
    <mergeCell ref="CUA34:CUA36"/>
    <mergeCell ref="CUB34:CUB36"/>
    <mergeCell ref="CUC34:CUC36"/>
    <mergeCell ref="CUD34:CUD36"/>
    <mergeCell ref="CUE34:CUE36"/>
    <mergeCell ref="CUF34:CUF36"/>
    <mergeCell ref="CUG34:CUG36"/>
    <mergeCell ref="CUH34:CUH36"/>
    <mergeCell ref="CTQ34:CTQ36"/>
    <mergeCell ref="CTR34:CTR36"/>
    <mergeCell ref="CTS34:CTS36"/>
    <mergeCell ref="CTT34:CTT36"/>
    <mergeCell ref="CTU34:CTU36"/>
    <mergeCell ref="CTV34:CTV36"/>
    <mergeCell ref="CTW34:CTW36"/>
    <mergeCell ref="CTX34:CTX36"/>
    <mergeCell ref="CTY34:CTY36"/>
    <mergeCell ref="CTH34:CTH36"/>
    <mergeCell ref="CTI34:CTI36"/>
    <mergeCell ref="CTJ34:CTJ36"/>
    <mergeCell ref="CTK34:CTK36"/>
    <mergeCell ref="CTL34:CTL36"/>
    <mergeCell ref="CTM34:CTM36"/>
    <mergeCell ref="CTN34:CTN36"/>
    <mergeCell ref="CTO34:CTO36"/>
    <mergeCell ref="CTP34:CTP36"/>
    <mergeCell ref="CSY34:CSY36"/>
    <mergeCell ref="CSZ34:CSZ36"/>
    <mergeCell ref="CTA34:CTA36"/>
    <mergeCell ref="CTB34:CTB36"/>
    <mergeCell ref="CTC34:CTC36"/>
    <mergeCell ref="CTD34:CTD36"/>
    <mergeCell ref="CTE34:CTE36"/>
    <mergeCell ref="CTF34:CTF36"/>
    <mergeCell ref="CTG34:CTG36"/>
    <mergeCell ref="CSP34:CSP36"/>
    <mergeCell ref="CSQ34:CSQ36"/>
    <mergeCell ref="CSR34:CSR36"/>
    <mergeCell ref="CSS34:CSS36"/>
    <mergeCell ref="CST34:CST36"/>
    <mergeCell ref="CSU34:CSU36"/>
    <mergeCell ref="CSV34:CSV36"/>
    <mergeCell ref="CSW34:CSW36"/>
    <mergeCell ref="CSX34:CSX36"/>
    <mergeCell ref="CSG34:CSG36"/>
    <mergeCell ref="CSH34:CSH36"/>
    <mergeCell ref="CSI34:CSI36"/>
    <mergeCell ref="CSJ34:CSJ36"/>
    <mergeCell ref="CSK34:CSK36"/>
    <mergeCell ref="CSL34:CSL36"/>
    <mergeCell ref="CSM34:CSM36"/>
    <mergeCell ref="CSN34:CSN36"/>
    <mergeCell ref="CSO34:CSO36"/>
    <mergeCell ref="CRX34:CRX36"/>
    <mergeCell ref="CRY34:CRY36"/>
    <mergeCell ref="CRZ34:CRZ36"/>
    <mergeCell ref="CSA34:CSA36"/>
    <mergeCell ref="CSB34:CSB36"/>
    <mergeCell ref="CSC34:CSC36"/>
    <mergeCell ref="CSD34:CSD36"/>
    <mergeCell ref="CSE34:CSE36"/>
    <mergeCell ref="CSF34:CSF36"/>
    <mergeCell ref="CRO34:CRO36"/>
    <mergeCell ref="CRP34:CRP36"/>
    <mergeCell ref="CRQ34:CRQ36"/>
    <mergeCell ref="CRR34:CRR36"/>
    <mergeCell ref="CRS34:CRS36"/>
    <mergeCell ref="CRT34:CRT36"/>
    <mergeCell ref="CRU34:CRU36"/>
    <mergeCell ref="CRV34:CRV36"/>
    <mergeCell ref="CRW34:CRW36"/>
    <mergeCell ref="CRF34:CRF36"/>
    <mergeCell ref="CRG34:CRG36"/>
    <mergeCell ref="CRH34:CRH36"/>
    <mergeCell ref="CRI34:CRI36"/>
    <mergeCell ref="CRJ34:CRJ36"/>
    <mergeCell ref="CRK34:CRK36"/>
    <mergeCell ref="CRL34:CRL36"/>
    <mergeCell ref="CRM34:CRM36"/>
    <mergeCell ref="CRN34:CRN36"/>
    <mergeCell ref="CQW34:CQW36"/>
    <mergeCell ref="CQX34:CQX36"/>
    <mergeCell ref="CQY34:CQY36"/>
    <mergeCell ref="CQZ34:CQZ36"/>
    <mergeCell ref="CRA34:CRA36"/>
    <mergeCell ref="CRB34:CRB36"/>
    <mergeCell ref="CRC34:CRC36"/>
    <mergeCell ref="CRD34:CRD36"/>
    <mergeCell ref="CRE34:CRE36"/>
    <mergeCell ref="CQN34:CQN36"/>
    <mergeCell ref="CQO34:CQO36"/>
    <mergeCell ref="CQP34:CQP36"/>
    <mergeCell ref="CQQ34:CQQ36"/>
    <mergeCell ref="CQR34:CQR36"/>
    <mergeCell ref="CQS34:CQS36"/>
    <mergeCell ref="CQT34:CQT36"/>
    <mergeCell ref="CQU34:CQU36"/>
    <mergeCell ref="CQV34:CQV36"/>
    <mergeCell ref="CQE34:CQE36"/>
    <mergeCell ref="CQF34:CQF36"/>
    <mergeCell ref="CQG34:CQG36"/>
    <mergeCell ref="CQH34:CQH36"/>
    <mergeCell ref="CQI34:CQI36"/>
    <mergeCell ref="CQJ34:CQJ36"/>
    <mergeCell ref="CQK34:CQK36"/>
    <mergeCell ref="CQL34:CQL36"/>
    <mergeCell ref="CQM34:CQM36"/>
    <mergeCell ref="CPV34:CPV36"/>
    <mergeCell ref="CPW34:CPW36"/>
    <mergeCell ref="CPX34:CPX36"/>
    <mergeCell ref="CPY34:CPY36"/>
    <mergeCell ref="CPZ34:CPZ36"/>
    <mergeCell ref="CQA34:CQA36"/>
    <mergeCell ref="CQB34:CQB36"/>
    <mergeCell ref="CQC34:CQC36"/>
    <mergeCell ref="CQD34:CQD36"/>
    <mergeCell ref="CPM34:CPM36"/>
    <mergeCell ref="CPN34:CPN36"/>
    <mergeCell ref="CPO34:CPO36"/>
    <mergeCell ref="CPP34:CPP36"/>
    <mergeCell ref="CPQ34:CPQ36"/>
    <mergeCell ref="CPR34:CPR36"/>
    <mergeCell ref="CPS34:CPS36"/>
    <mergeCell ref="CPT34:CPT36"/>
    <mergeCell ref="CPU34:CPU36"/>
    <mergeCell ref="CPD34:CPD36"/>
    <mergeCell ref="CPE34:CPE36"/>
    <mergeCell ref="CPF34:CPF36"/>
    <mergeCell ref="CPG34:CPG36"/>
    <mergeCell ref="CPH34:CPH36"/>
    <mergeCell ref="CPI34:CPI36"/>
    <mergeCell ref="CPJ34:CPJ36"/>
    <mergeCell ref="CPK34:CPK36"/>
    <mergeCell ref="CPL34:CPL36"/>
    <mergeCell ref="COU34:COU36"/>
    <mergeCell ref="COV34:COV36"/>
    <mergeCell ref="COW34:COW36"/>
    <mergeCell ref="COX34:COX36"/>
    <mergeCell ref="COY34:COY36"/>
    <mergeCell ref="COZ34:COZ36"/>
    <mergeCell ref="CPA34:CPA36"/>
    <mergeCell ref="CPB34:CPB36"/>
    <mergeCell ref="CPC34:CPC36"/>
    <mergeCell ref="COL34:COL36"/>
    <mergeCell ref="COM34:COM36"/>
    <mergeCell ref="CON34:CON36"/>
    <mergeCell ref="COO34:COO36"/>
    <mergeCell ref="COP34:COP36"/>
    <mergeCell ref="COQ34:COQ36"/>
    <mergeCell ref="COR34:COR36"/>
    <mergeCell ref="COS34:COS36"/>
    <mergeCell ref="COT34:COT36"/>
    <mergeCell ref="COC34:COC36"/>
    <mergeCell ref="COD34:COD36"/>
    <mergeCell ref="COE34:COE36"/>
    <mergeCell ref="COF34:COF36"/>
    <mergeCell ref="COG34:COG36"/>
    <mergeCell ref="COH34:COH36"/>
    <mergeCell ref="COI34:COI36"/>
    <mergeCell ref="COJ34:COJ36"/>
    <mergeCell ref="COK34:COK36"/>
    <mergeCell ref="CNT34:CNT36"/>
    <mergeCell ref="CNU34:CNU36"/>
    <mergeCell ref="CNV34:CNV36"/>
    <mergeCell ref="CNW34:CNW36"/>
    <mergeCell ref="CNX34:CNX36"/>
    <mergeCell ref="CNY34:CNY36"/>
    <mergeCell ref="CNZ34:CNZ36"/>
    <mergeCell ref="COA34:COA36"/>
    <mergeCell ref="COB34:COB36"/>
    <mergeCell ref="CNK34:CNK36"/>
    <mergeCell ref="CNL34:CNL36"/>
    <mergeCell ref="CNM34:CNM36"/>
    <mergeCell ref="CNN34:CNN36"/>
    <mergeCell ref="CNO34:CNO36"/>
    <mergeCell ref="CNP34:CNP36"/>
    <mergeCell ref="CNQ34:CNQ36"/>
    <mergeCell ref="CNR34:CNR36"/>
    <mergeCell ref="CNS34:CNS36"/>
    <mergeCell ref="CNB34:CNB36"/>
    <mergeCell ref="CNC34:CNC36"/>
    <mergeCell ref="CND34:CND36"/>
    <mergeCell ref="CNE34:CNE36"/>
    <mergeCell ref="CNF34:CNF36"/>
    <mergeCell ref="CNG34:CNG36"/>
    <mergeCell ref="CNH34:CNH36"/>
    <mergeCell ref="CNI34:CNI36"/>
    <mergeCell ref="CNJ34:CNJ36"/>
    <mergeCell ref="CMS34:CMS36"/>
    <mergeCell ref="CMT34:CMT36"/>
    <mergeCell ref="CMU34:CMU36"/>
    <mergeCell ref="CMV34:CMV36"/>
    <mergeCell ref="CMW34:CMW36"/>
    <mergeCell ref="CMX34:CMX36"/>
    <mergeCell ref="CMY34:CMY36"/>
    <mergeCell ref="CMZ34:CMZ36"/>
    <mergeCell ref="CNA34:CNA36"/>
    <mergeCell ref="CMJ34:CMJ36"/>
    <mergeCell ref="CMK34:CMK36"/>
    <mergeCell ref="CML34:CML36"/>
    <mergeCell ref="CMM34:CMM36"/>
    <mergeCell ref="CMN34:CMN36"/>
    <mergeCell ref="CMO34:CMO36"/>
    <mergeCell ref="CMP34:CMP36"/>
    <mergeCell ref="CMQ34:CMQ36"/>
    <mergeCell ref="CMR34:CMR36"/>
    <mergeCell ref="CMA34:CMA36"/>
    <mergeCell ref="CMB34:CMB36"/>
    <mergeCell ref="CMC34:CMC36"/>
    <mergeCell ref="CMD34:CMD36"/>
    <mergeCell ref="CME34:CME36"/>
    <mergeCell ref="CMF34:CMF36"/>
    <mergeCell ref="CMG34:CMG36"/>
    <mergeCell ref="CMH34:CMH36"/>
    <mergeCell ref="CMI34:CMI36"/>
    <mergeCell ref="CLR34:CLR36"/>
    <mergeCell ref="CLS34:CLS36"/>
    <mergeCell ref="CLT34:CLT36"/>
    <mergeCell ref="CLU34:CLU36"/>
    <mergeCell ref="CLV34:CLV36"/>
    <mergeCell ref="CLW34:CLW36"/>
    <mergeCell ref="CLX34:CLX36"/>
    <mergeCell ref="CLY34:CLY36"/>
    <mergeCell ref="CLZ34:CLZ36"/>
    <mergeCell ref="CLI34:CLI36"/>
    <mergeCell ref="CLJ34:CLJ36"/>
    <mergeCell ref="CLK34:CLK36"/>
    <mergeCell ref="CLL34:CLL36"/>
    <mergeCell ref="CLM34:CLM36"/>
    <mergeCell ref="CLN34:CLN36"/>
    <mergeCell ref="CLO34:CLO36"/>
    <mergeCell ref="CLP34:CLP36"/>
    <mergeCell ref="CLQ34:CLQ36"/>
    <mergeCell ref="CKZ34:CKZ36"/>
    <mergeCell ref="CLA34:CLA36"/>
    <mergeCell ref="CLB34:CLB36"/>
    <mergeCell ref="CLC34:CLC36"/>
    <mergeCell ref="CLD34:CLD36"/>
    <mergeCell ref="CLE34:CLE36"/>
    <mergeCell ref="CLF34:CLF36"/>
    <mergeCell ref="CLG34:CLG36"/>
    <mergeCell ref="CLH34:CLH36"/>
    <mergeCell ref="CKQ34:CKQ36"/>
    <mergeCell ref="CKR34:CKR36"/>
    <mergeCell ref="CKS34:CKS36"/>
    <mergeCell ref="CKT34:CKT36"/>
    <mergeCell ref="CKU34:CKU36"/>
    <mergeCell ref="CKV34:CKV36"/>
    <mergeCell ref="CKW34:CKW36"/>
    <mergeCell ref="CKX34:CKX36"/>
    <mergeCell ref="CKY34:CKY36"/>
    <mergeCell ref="CKH34:CKH36"/>
    <mergeCell ref="CKI34:CKI36"/>
    <mergeCell ref="CKJ34:CKJ36"/>
    <mergeCell ref="CKK34:CKK36"/>
    <mergeCell ref="CKL34:CKL36"/>
    <mergeCell ref="CKM34:CKM36"/>
    <mergeCell ref="CKN34:CKN36"/>
    <mergeCell ref="CKO34:CKO36"/>
    <mergeCell ref="CKP34:CKP36"/>
    <mergeCell ref="CJY34:CJY36"/>
    <mergeCell ref="CJZ34:CJZ36"/>
    <mergeCell ref="CKA34:CKA36"/>
    <mergeCell ref="CKB34:CKB36"/>
    <mergeCell ref="CKC34:CKC36"/>
    <mergeCell ref="CKD34:CKD36"/>
    <mergeCell ref="CKE34:CKE36"/>
    <mergeCell ref="CKF34:CKF36"/>
    <mergeCell ref="CKG34:CKG36"/>
    <mergeCell ref="CJP34:CJP36"/>
    <mergeCell ref="CJQ34:CJQ36"/>
    <mergeCell ref="CJR34:CJR36"/>
    <mergeCell ref="CJS34:CJS36"/>
    <mergeCell ref="CJT34:CJT36"/>
    <mergeCell ref="CJU34:CJU36"/>
    <mergeCell ref="CJV34:CJV36"/>
    <mergeCell ref="CJW34:CJW36"/>
    <mergeCell ref="CJX34:CJX36"/>
    <mergeCell ref="CJG34:CJG36"/>
    <mergeCell ref="CJH34:CJH36"/>
    <mergeCell ref="CJI34:CJI36"/>
    <mergeCell ref="CJJ34:CJJ36"/>
    <mergeCell ref="CJK34:CJK36"/>
    <mergeCell ref="CJL34:CJL36"/>
    <mergeCell ref="CJM34:CJM36"/>
    <mergeCell ref="CJN34:CJN36"/>
    <mergeCell ref="CJO34:CJO36"/>
    <mergeCell ref="CIX34:CIX36"/>
    <mergeCell ref="CIY34:CIY36"/>
    <mergeCell ref="CIZ34:CIZ36"/>
    <mergeCell ref="CJA34:CJA36"/>
    <mergeCell ref="CJB34:CJB36"/>
    <mergeCell ref="CJC34:CJC36"/>
    <mergeCell ref="CJD34:CJD36"/>
    <mergeCell ref="CJE34:CJE36"/>
    <mergeCell ref="CJF34:CJF36"/>
    <mergeCell ref="CIO34:CIO36"/>
    <mergeCell ref="CIP34:CIP36"/>
    <mergeCell ref="CIQ34:CIQ36"/>
    <mergeCell ref="CIR34:CIR36"/>
    <mergeCell ref="CIS34:CIS36"/>
    <mergeCell ref="CIT34:CIT36"/>
    <mergeCell ref="CIU34:CIU36"/>
    <mergeCell ref="CIV34:CIV36"/>
    <mergeCell ref="CIW34:CIW36"/>
    <mergeCell ref="CIF34:CIF36"/>
    <mergeCell ref="CIG34:CIG36"/>
    <mergeCell ref="CIH34:CIH36"/>
    <mergeCell ref="CII34:CII36"/>
    <mergeCell ref="CIJ34:CIJ36"/>
    <mergeCell ref="CIK34:CIK36"/>
    <mergeCell ref="CIL34:CIL36"/>
    <mergeCell ref="CIM34:CIM36"/>
    <mergeCell ref="CIN34:CIN36"/>
    <mergeCell ref="CHW34:CHW36"/>
    <mergeCell ref="CHX34:CHX36"/>
    <mergeCell ref="CHY34:CHY36"/>
    <mergeCell ref="CHZ34:CHZ36"/>
    <mergeCell ref="CIA34:CIA36"/>
    <mergeCell ref="CIB34:CIB36"/>
    <mergeCell ref="CIC34:CIC36"/>
    <mergeCell ref="CID34:CID36"/>
    <mergeCell ref="CIE34:CIE36"/>
    <mergeCell ref="CHN34:CHN36"/>
    <mergeCell ref="CHO34:CHO36"/>
    <mergeCell ref="CHP34:CHP36"/>
    <mergeCell ref="CHQ34:CHQ36"/>
    <mergeCell ref="CHR34:CHR36"/>
    <mergeCell ref="CHS34:CHS36"/>
    <mergeCell ref="CHT34:CHT36"/>
    <mergeCell ref="CHU34:CHU36"/>
    <mergeCell ref="CHV34:CHV36"/>
    <mergeCell ref="CHE34:CHE36"/>
    <mergeCell ref="CHF34:CHF36"/>
    <mergeCell ref="CHG34:CHG36"/>
    <mergeCell ref="CHH34:CHH36"/>
    <mergeCell ref="CHI34:CHI36"/>
    <mergeCell ref="CHJ34:CHJ36"/>
    <mergeCell ref="CHK34:CHK36"/>
    <mergeCell ref="CHL34:CHL36"/>
    <mergeCell ref="CHM34:CHM36"/>
    <mergeCell ref="CGV34:CGV36"/>
    <mergeCell ref="CGW34:CGW36"/>
    <mergeCell ref="CGX34:CGX36"/>
    <mergeCell ref="CGY34:CGY36"/>
    <mergeCell ref="CGZ34:CGZ36"/>
    <mergeCell ref="CHA34:CHA36"/>
    <mergeCell ref="CHB34:CHB36"/>
    <mergeCell ref="CHC34:CHC36"/>
    <mergeCell ref="CHD34:CHD36"/>
    <mergeCell ref="CGM34:CGM36"/>
    <mergeCell ref="CGN34:CGN36"/>
    <mergeCell ref="CGO34:CGO36"/>
    <mergeCell ref="CGP34:CGP36"/>
    <mergeCell ref="CGQ34:CGQ36"/>
    <mergeCell ref="CGR34:CGR36"/>
    <mergeCell ref="CGS34:CGS36"/>
    <mergeCell ref="CGT34:CGT36"/>
    <mergeCell ref="CGU34:CGU36"/>
    <mergeCell ref="CGD34:CGD36"/>
    <mergeCell ref="CGE34:CGE36"/>
    <mergeCell ref="CGF34:CGF36"/>
    <mergeCell ref="CGG34:CGG36"/>
    <mergeCell ref="CGH34:CGH36"/>
    <mergeCell ref="CGI34:CGI36"/>
    <mergeCell ref="CGJ34:CGJ36"/>
    <mergeCell ref="CGK34:CGK36"/>
    <mergeCell ref="CGL34:CGL36"/>
    <mergeCell ref="CFU34:CFU36"/>
    <mergeCell ref="CFV34:CFV36"/>
    <mergeCell ref="CFW34:CFW36"/>
    <mergeCell ref="CFX34:CFX36"/>
    <mergeCell ref="CFY34:CFY36"/>
    <mergeCell ref="CFZ34:CFZ36"/>
    <mergeCell ref="CGA34:CGA36"/>
    <mergeCell ref="CGB34:CGB36"/>
    <mergeCell ref="CGC34:CGC36"/>
    <mergeCell ref="CFL34:CFL36"/>
    <mergeCell ref="CFM34:CFM36"/>
    <mergeCell ref="CFN34:CFN36"/>
    <mergeCell ref="CFO34:CFO36"/>
    <mergeCell ref="CFP34:CFP36"/>
    <mergeCell ref="CFQ34:CFQ36"/>
    <mergeCell ref="CFR34:CFR36"/>
    <mergeCell ref="CFS34:CFS36"/>
    <mergeCell ref="CFT34:CFT36"/>
    <mergeCell ref="CFC34:CFC36"/>
    <mergeCell ref="CFD34:CFD36"/>
    <mergeCell ref="CFE34:CFE36"/>
    <mergeCell ref="CFF34:CFF36"/>
    <mergeCell ref="CFG34:CFG36"/>
    <mergeCell ref="CFH34:CFH36"/>
    <mergeCell ref="CFI34:CFI36"/>
    <mergeCell ref="CFJ34:CFJ36"/>
    <mergeCell ref="CFK34:CFK36"/>
    <mergeCell ref="CET34:CET36"/>
    <mergeCell ref="CEU34:CEU36"/>
    <mergeCell ref="CEV34:CEV36"/>
    <mergeCell ref="CEW34:CEW36"/>
    <mergeCell ref="CEX34:CEX36"/>
    <mergeCell ref="CEY34:CEY36"/>
    <mergeCell ref="CEZ34:CEZ36"/>
    <mergeCell ref="CFA34:CFA36"/>
    <mergeCell ref="CFB34:CFB36"/>
    <mergeCell ref="CEK34:CEK36"/>
    <mergeCell ref="CEL34:CEL36"/>
    <mergeCell ref="CEM34:CEM36"/>
    <mergeCell ref="CEN34:CEN36"/>
    <mergeCell ref="CEO34:CEO36"/>
    <mergeCell ref="CEP34:CEP36"/>
    <mergeCell ref="CEQ34:CEQ36"/>
    <mergeCell ref="CER34:CER36"/>
    <mergeCell ref="CES34:CES36"/>
    <mergeCell ref="CEB34:CEB36"/>
    <mergeCell ref="CEC34:CEC36"/>
    <mergeCell ref="CED34:CED36"/>
    <mergeCell ref="CEE34:CEE36"/>
    <mergeCell ref="CEF34:CEF36"/>
    <mergeCell ref="CEG34:CEG36"/>
    <mergeCell ref="CEH34:CEH36"/>
    <mergeCell ref="CEI34:CEI36"/>
    <mergeCell ref="CEJ34:CEJ36"/>
    <mergeCell ref="CDS34:CDS36"/>
    <mergeCell ref="CDT34:CDT36"/>
    <mergeCell ref="CDU34:CDU36"/>
    <mergeCell ref="CDV34:CDV36"/>
    <mergeCell ref="CDW34:CDW36"/>
    <mergeCell ref="CDX34:CDX36"/>
    <mergeCell ref="CDY34:CDY36"/>
    <mergeCell ref="CDZ34:CDZ36"/>
    <mergeCell ref="CEA34:CEA36"/>
    <mergeCell ref="CDJ34:CDJ36"/>
    <mergeCell ref="CDK34:CDK36"/>
    <mergeCell ref="CDL34:CDL36"/>
    <mergeCell ref="CDM34:CDM36"/>
    <mergeCell ref="CDN34:CDN36"/>
    <mergeCell ref="CDO34:CDO36"/>
    <mergeCell ref="CDP34:CDP36"/>
    <mergeCell ref="CDQ34:CDQ36"/>
    <mergeCell ref="CDR34:CDR36"/>
    <mergeCell ref="CDA34:CDA36"/>
    <mergeCell ref="CDB34:CDB36"/>
    <mergeCell ref="CDC34:CDC36"/>
    <mergeCell ref="CDD34:CDD36"/>
    <mergeCell ref="CDE34:CDE36"/>
    <mergeCell ref="CDF34:CDF36"/>
    <mergeCell ref="CDG34:CDG36"/>
    <mergeCell ref="CDH34:CDH36"/>
    <mergeCell ref="CDI34:CDI36"/>
    <mergeCell ref="CCR34:CCR36"/>
    <mergeCell ref="CCS34:CCS36"/>
    <mergeCell ref="CCT34:CCT36"/>
    <mergeCell ref="CCU34:CCU36"/>
    <mergeCell ref="CCV34:CCV36"/>
    <mergeCell ref="CCW34:CCW36"/>
    <mergeCell ref="CCX34:CCX36"/>
    <mergeCell ref="CCY34:CCY36"/>
    <mergeCell ref="CCZ34:CCZ36"/>
    <mergeCell ref="CCI34:CCI36"/>
    <mergeCell ref="CCJ34:CCJ36"/>
    <mergeCell ref="CCK34:CCK36"/>
    <mergeCell ref="CCL34:CCL36"/>
    <mergeCell ref="CCM34:CCM36"/>
    <mergeCell ref="CCN34:CCN36"/>
    <mergeCell ref="CCO34:CCO36"/>
    <mergeCell ref="CCP34:CCP36"/>
    <mergeCell ref="CCQ34:CCQ36"/>
    <mergeCell ref="CBZ34:CBZ36"/>
    <mergeCell ref="CCA34:CCA36"/>
    <mergeCell ref="CCB34:CCB36"/>
    <mergeCell ref="CCC34:CCC36"/>
    <mergeCell ref="CCD34:CCD36"/>
    <mergeCell ref="CCE34:CCE36"/>
    <mergeCell ref="CCF34:CCF36"/>
    <mergeCell ref="CCG34:CCG36"/>
    <mergeCell ref="CCH34:CCH36"/>
    <mergeCell ref="CBQ34:CBQ36"/>
    <mergeCell ref="CBR34:CBR36"/>
    <mergeCell ref="CBS34:CBS36"/>
    <mergeCell ref="CBT34:CBT36"/>
    <mergeCell ref="CBU34:CBU36"/>
    <mergeCell ref="CBV34:CBV36"/>
    <mergeCell ref="CBW34:CBW36"/>
    <mergeCell ref="CBX34:CBX36"/>
    <mergeCell ref="CBY34:CBY36"/>
    <mergeCell ref="CBH34:CBH36"/>
    <mergeCell ref="CBI34:CBI36"/>
    <mergeCell ref="CBJ34:CBJ36"/>
    <mergeCell ref="CBK34:CBK36"/>
    <mergeCell ref="CBL34:CBL36"/>
    <mergeCell ref="CBM34:CBM36"/>
    <mergeCell ref="CBN34:CBN36"/>
    <mergeCell ref="CBO34:CBO36"/>
    <mergeCell ref="CBP34:CBP36"/>
    <mergeCell ref="CAY34:CAY36"/>
    <mergeCell ref="CAZ34:CAZ36"/>
    <mergeCell ref="CBA34:CBA36"/>
    <mergeCell ref="CBB34:CBB36"/>
    <mergeCell ref="CBC34:CBC36"/>
    <mergeCell ref="CBD34:CBD36"/>
    <mergeCell ref="CBE34:CBE36"/>
    <mergeCell ref="CBF34:CBF36"/>
    <mergeCell ref="CBG34:CBG36"/>
    <mergeCell ref="CAP34:CAP36"/>
    <mergeCell ref="CAQ34:CAQ36"/>
    <mergeCell ref="CAR34:CAR36"/>
    <mergeCell ref="CAS34:CAS36"/>
    <mergeCell ref="CAT34:CAT36"/>
    <mergeCell ref="CAU34:CAU36"/>
    <mergeCell ref="CAV34:CAV36"/>
    <mergeCell ref="CAW34:CAW36"/>
    <mergeCell ref="CAX34:CAX36"/>
    <mergeCell ref="CAG34:CAG36"/>
    <mergeCell ref="CAH34:CAH36"/>
    <mergeCell ref="CAI34:CAI36"/>
    <mergeCell ref="CAJ34:CAJ36"/>
    <mergeCell ref="CAK34:CAK36"/>
    <mergeCell ref="CAL34:CAL36"/>
    <mergeCell ref="CAM34:CAM36"/>
    <mergeCell ref="CAN34:CAN36"/>
    <mergeCell ref="CAO34:CAO36"/>
    <mergeCell ref="BZX34:BZX36"/>
    <mergeCell ref="BZY34:BZY36"/>
    <mergeCell ref="BZZ34:BZZ36"/>
    <mergeCell ref="CAA34:CAA36"/>
    <mergeCell ref="CAB34:CAB36"/>
    <mergeCell ref="CAC34:CAC36"/>
    <mergeCell ref="CAD34:CAD36"/>
    <mergeCell ref="CAE34:CAE36"/>
    <mergeCell ref="CAF34:CAF36"/>
    <mergeCell ref="BZO34:BZO36"/>
    <mergeCell ref="BZP34:BZP36"/>
    <mergeCell ref="BZQ34:BZQ36"/>
    <mergeCell ref="BZR34:BZR36"/>
    <mergeCell ref="BZS34:BZS36"/>
    <mergeCell ref="BZT34:BZT36"/>
    <mergeCell ref="BZU34:BZU36"/>
    <mergeCell ref="BZV34:BZV36"/>
    <mergeCell ref="BZW34:BZW36"/>
    <mergeCell ref="BZF34:BZF36"/>
    <mergeCell ref="BZG34:BZG36"/>
    <mergeCell ref="BZH34:BZH36"/>
    <mergeCell ref="BZI34:BZI36"/>
    <mergeCell ref="BZJ34:BZJ36"/>
    <mergeCell ref="BZK34:BZK36"/>
    <mergeCell ref="BZL34:BZL36"/>
    <mergeCell ref="BZM34:BZM36"/>
    <mergeCell ref="BZN34:BZN36"/>
    <mergeCell ref="BYW34:BYW36"/>
    <mergeCell ref="BYX34:BYX36"/>
    <mergeCell ref="BYY34:BYY36"/>
    <mergeCell ref="BYZ34:BYZ36"/>
    <mergeCell ref="BZA34:BZA36"/>
    <mergeCell ref="BZB34:BZB36"/>
    <mergeCell ref="BZC34:BZC36"/>
    <mergeCell ref="BZD34:BZD36"/>
    <mergeCell ref="BZE34:BZE36"/>
    <mergeCell ref="BYN34:BYN36"/>
    <mergeCell ref="BYO34:BYO36"/>
    <mergeCell ref="BYP34:BYP36"/>
    <mergeCell ref="BYQ34:BYQ36"/>
    <mergeCell ref="BYR34:BYR36"/>
    <mergeCell ref="BYS34:BYS36"/>
    <mergeCell ref="BYT34:BYT36"/>
    <mergeCell ref="BYU34:BYU36"/>
    <mergeCell ref="BYV34:BYV36"/>
    <mergeCell ref="BYE34:BYE36"/>
    <mergeCell ref="BYF34:BYF36"/>
    <mergeCell ref="BYG34:BYG36"/>
    <mergeCell ref="BYH34:BYH36"/>
    <mergeCell ref="BYI34:BYI36"/>
    <mergeCell ref="BYJ34:BYJ36"/>
    <mergeCell ref="BYK34:BYK36"/>
    <mergeCell ref="BYL34:BYL36"/>
    <mergeCell ref="BYM34:BYM36"/>
    <mergeCell ref="BXV34:BXV36"/>
    <mergeCell ref="BXW34:BXW36"/>
    <mergeCell ref="BXX34:BXX36"/>
    <mergeCell ref="BXY34:BXY36"/>
    <mergeCell ref="BXZ34:BXZ36"/>
    <mergeCell ref="BYA34:BYA36"/>
    <mergeCell ref="BYB34:BYB36"/>
    <mergeCell ref="BYC34:BYC36"/>
    <mergeCell ref="BYD34:BYD36"/>
    <mergeCell ref="BXM34:BXM36"/>
    <mergeCell ref="BXN34:BXN36"/>
    <mergeCell ref="BXO34:BXO36"/>
    <mergeCell ref="BXP34:BXP36"/>
    <mergeCell ref="BXQ34:BXQ36"/>
    <mergeCell ref="BXR34:BXR36"/>
    <mergeCell ref="BXS34:BXS36"/>
    <mergeCell ref="BXT34:BXT36"/>
    <mergeCell ref="BXU34:BXU36"/>
    <mergeCell ref="BXD34:BXD36"/>
    <mergeCell ref="BXE34:BXE36"/>
    <mergeCell ref="BXF34:BXF36"/>
    <mergeCell ref="BXG34:BXG36"/>
    <mergeCell ref="BXH34:BXH36"/>
    <mergeCell ref="BXI34:BXI36"/>
    <mergeCell ref="BXJ34:BXJ36"/>
    <mergeCell ref="BXK34:BXK36"/>
    <mergeCell ref="BXL34:BXL36"/>
    <mergeCell ref="BWU34:BWU36"/>
    <mergeCell ref="BWV34:BWV36"/>
    <mergeCell ref="BWW34:BWW36"/>
    <mergeCell ref="BWX34:BWX36"/>
    <mergeCell ref="BWY34:BWY36"/>
    <mergeCell ref="BWZ34:BWZ36"/>
    <mergeCell ref="BXA34:BXA36"/>
    <mergeCell ref="BXB34:BXB36"/>
    <mergeCell ref="BXC34:BXC36"/>
    <mergeCell ref="BWL34:BWL36"/>
    <mergeCell ref="BWM34:BWM36"/>
    <mergeCell ref="BWN34:BWN36"/>
    <mergeCell ref="BWO34:BWO36"/>
    <mergeCell ref="BWP34:BWP36"/>
    <mergeCell ref="BWQ34:BWQ36"/>
    <mergeCell ref="BWR34:BWR36"/>
    <mergeCell ref="BWS34:BWS36"/>
    <mergeCell ref="BWT34:BWT36"/>
    <mergeCell ref="BWC34:BWC36"/>
    <mergeCell ref="BWD34:BWD36"/>
    <mergeCell ref="BWE34:BWE36"/>
    <mergeCell ref="BWF34:BWF36"/>
    <mergeCell ref="BWG34:BWG36"/>
    <mergeCell ref="BWH34:BWH36"/>
    <mergeCell ref="BWI34:BWI36"/>
    <mergeCell ref="BWJ34:BWJ36"/>
    <mergeCell ref="BWK34:BWK36"/>
    <mergeCell ref="BVT34:BVT36"/>
    <mergeCell ref="BVU34:BVU36"/>
    <mergeCell ref="BVV34:BVV36"/>
    <mergeCell ref="BVW34:BVW36"/>
    <mergeCell ref="BVX34:BVX36"/>
    <mergeCell ref="BVY34:BVY36"/>
    <mergeCell ref="BVZ34:BVZ36"/>
    <mergeCell ref="BWA34:BWA36"/>
    <mergeCell ref="BWB34:BWB36"/>
    <mergeCell ref="BVK34:BVK36"/>
    <mergeCell ref="BVL34:BVL36"/>
    <mergeCell ref="BVM34:BVM36"/>
    <mergeCell ref="BVN34:BVN36"/>
    <mergeCell ref="BVO34:BVO36"/>
    <mergeCell ref="BVP34:BVP36"/>
    <mergeCell ref="BVQ34:BVQ36"/>
    <mergeCell ref="BVR34:BVR36"/>
    <mergeCell ref="BVS34:BVS36"/>
    <mergeCell ref="BVB34:BVB36"/>
    <mergeCell ref="BVC34:BVC36"/>
    <mergeCell ref="BVD34:BVD36"/>
    <mergeCell ref="BVE34:BVE36"/>
    <mergeCell ref="BVF34:BVF36"/>
    <mergeCell ref="BVG34:BVG36"/>
    <mergeCell ref="BVH34:BVH36"/>
    <mergeCell ref="BVI34:BVI36"/>
    <mergeCell ref="BVJ34:BVJ36"/>
    <mergeCell ref="BUS34:BUS36"/>
    <mergeCell ref="BUT34:BUT36"/>
    <mergeCell ref="BUU34:BUU36"/>
    <mergeCell ref="BUV34:BUV36"/>
    <mergeCell ref="BUW34:BUW36"/>
    <mergeCell ref="BUX34:BUX36"/>
    <mergeCell ref="BUY34:BUY36"/>
    <mergeCell ref="BUZ34:BUZ36"/>
    <mergeCell ref="BVA34:BVA36"/>
    <mergeCell ref="BUJ34:BUJ36"/>
    <mergeCell ref="BUK34:BUK36"/>
    <mergeCell ref="BUL34:BUL36"/>
    <mergeCell ref="BUM34:BUM36"/>
    <mergeCell ref="BUN34:BUN36"/>
    <mergeCell ref="BUO34:BUO36"/>
    <mergeCell ref="BUP34:BUP36"/>
    <mergeCell ref="BUQ34:BUQ36"/>
    <mergeCell ref="BUR34:BUR36"/>
    <mergeCell ref="BUA34:BUA36"/>
    <mergeCell ref="BUB34:BUB36"/>
    <mergeCell ref="BUC34:BUC36"/>
    <mergeCell ref="BUD34:BUD36"/>
    <mergeCell ref="BUE34:BUE36"/>
    <mergeCell ref="BUF34:BUF36"/>
    <mergeCell ref="BUG34:BUG36"/>
    <mergeCell ref="BUH34:BUH36"/>
    <mergeCell ref="BUI34:BUI36"/>
    <mergeCell ref="BTR34:BTR36"/>
    <mergeCell ref="BTS34:BTS36"/>
    <mergeCell ref="BTT34:BTT36"/>
    <mergeCell ref="BTU34:BTU36"/>
    <mergeCell ref="BTV34:BTV36"/>
    <mergeCell ref="BTW34:BTW36"/>
    <mergeCell ref="BTX34:BTX36"/>
    <mergeCell ref="BTY34:BTY36"/>
    <mergeCell ref="BTZ34:BTZ36"/>
    <mergeCell ref="BTI34:BTI36"/>
    <mergeCell ref="BTJ34:BTJ36"/>
    <mergeCell ref="BTK34:BTK36"/>
    <mergeCell ref="BTL34:BTL36"/>
    <mergeCell ref="BTM34:BTM36"/>
    <mergeCell ref="BTN34:BTN36"/>
    <mergeCell ref="BTO34:BTO36"/>
    <mergeCell ref="BTP34:BTP36"/>
    <mergeCell ref="BTQ34:BTQ36"/>
    <mergeCell ref="BSZ34:BSZ36"/>
    <mergeCell ref="BTA34:BTA36"/>
    <mergeCell ref="BTB34:BTB36"/>
    <mergeCell ref="BTC34:BTC36"/>
    <mergeCell ref="BTD34:BTD36"/>
    <mergeCell ref="BTE34:BTE36"/>
    <mergeCell ref="BTF34:BTF36"/>
    <mergeCell ref="BTG34:BTG36"/>
    <mergeCell ref="BTH34:BTH36"/>
    <mergeCell ref="BSQ34:BSQ36"/>
    <mergeCell ref="BSR34:BSR36"/>
    <mergeCell ref="BSS34:BSS36"/>
    <mergeCell ref="BST34:BST36"/>
    <mergeCell ref="BSU34:BSU36"/>
    <mergeCell ref="BSV34:BSV36"/>
    <mergeCell ref="BSW34:BSW36"/>
    <mergeCell ref="BSX34:BSX36"/>
    <mergeCell ref="BSY34:BSY36"/>
    <mergeCell ref="BSH34:BSH36"/>
    <mergeCell ref="BSI34:BSI36"/>
    <mergeCell ref="BSJ34:BSJ36"/>
    <mergeCell ref="BSK34:BSK36"/>
    <mergeCell ref="BSL34:BSL36"/>
    <mergeCell ref="BSM34:BSM36"/>
    <mergeCell ref="BSN34:BSN36"/>
    <mergeCell ref="BSO34:BSO36"/>
    <mergeCell ref="BSP34:BSP36"/>
    <mergeCell ref="BRY34:BRY36"/>
    <mergeCell ref="BRZ34:BRZ36"/>
    <mergeCell ref="BSA34:BSA36"/>
    <mergeCell ref="BSB34:BSB36"/>
    <mergeCell ref="BSC34:BSC36"/>
    <mergeCell ref="BSD34:BSD36"/>
    <mergeCell ref="BSE34:BSE36"/>
    <mergeCell ref="BSF34:BSF36"/>
    <mergeCell ref="BSG34:BSG36"/>
    <mergeCell ref="BRP34:BRP36"/>
    <mergeCell ref="BRQ34:BRQ36"/>
    <mergeCell ref="BRR34:BRR36"/>
    <mergeCell ref="BRS34:BRS36"/>
    <mergeCell ref="BRT34:BRT36"/>
    <mergeCell ref="BRU34:BRU36"/>
    <mergeCell ref="BRV34:BRV36"/>
    <mergeCell ref="BRW34:BRW36"/>
    <mergeCell ref="BRX34:BRX36"/>
    <mergeCell ref="BRG34:BRG36"/>
    <mergeCell ref="BRH34:BRH36"/>
    <mergeCell ref="BRI34:BRI36"/>
    <mergeCell ref="BRJ34:BRJ36"/>
    <mergeCell ref="BRK34:BRK36"/>
    <mergeCell ref="BRL34:BRL36"/>
    <mergeCell ref="BRM34:BRM36"/>
    <mergeCell ref="BRN34:BRN36"/>
    <mergeCell ref="BRO34:BRO36"/>
    <mergeCell ref="BQX34:BQX36"/>
    <mergeCell ref="BQY34:BQY36"/>
    <mergeCell ref="BQZ34:BQZ36"/>
    <mergeCell ref="BRA34:BRA36"/>
    <mergeCell ref="BRB34:BRB36"/>
    <mergeCell ref="BRC34:BRC36"/>
    <mergeCell ref="BRD34:BRD36"/>
    <mergeCell ref="BRE34:BRE36"/>
    <mergeCell ref="BRF34:BRF36"/>
    <mergeCell ref="BQO34:BQO36"/>
    <mergeCell ref="BQP34:BQP36"/>
    <mergeCell ref="BQQ34:BQQ36"/>
    <mergeCell ref="BQR34:BQR36"/>
    <mergeCell ref="BQS34:BQS36"/>
    <mergeCell ref="BQT34:BQT36"/>
    <mergeCell ref="BQU34:BQU36"/>
    <mergeCell ref="BQV34:BQV36"/>
    <mergeCell ref="BQW34:BQW36"/>
    <mergeCell ref="BQF34:BQF36"/>
    <mergeCell ref="BQG34:BQG36"/>
    <mergeCell ref="BQH34:BQH36"/>
    <mergeCell ref="BQI34:BQI36"/>
    <mergeCell ref="BQJ34:BQJ36"/>
    <mergeCell ref="BQK34:BQK36"/>
    <mergeCell ref="BQL34:BQL36"/>
    <mergeCell ref="BQM34:BQM36"/>
    <mergeCell ref="BQN34:BQN36"/>
    <mergeCell ref="BPW34:BPW36"/>
    <mergeCell ref="BPX34:BPX36"/>
    <mergeCell ref="BPY34:BPY36"/>
    <mergeCell ref="BPZ34:BPZ36"/>
    <mergeCell ref="BQA34:BQA36"/>
    <mergeCell ref="BQB34:BQB36"/>
    <mergeCell ref="BQC34:BQC36"/>
    <mergeCell ref="BQD34:BQD36"/>
    <mergeCell ref="BQE34:BQE36"/>
    <mergeCell ref="BPN34:BPN36"/>
    <mergeCell ref="BPO34:BPO36"/>
    <mergeCell ref="BPP34:BPP36"/>
    <mergeCell ref="BPQ34:BPQ36"/>
    <mergeCell ref="BPR34:BPR36"/>
    <mergeCell ref="BPS34:BPS36"/>
    <mergeCell ref="BPT34:BPT36"/>
    <mergeCell ref="BPU34:BPU36"/>
    <mergeCell ref="BPV34:BPV36"/>
    <mergeCell ref="BPE34:BPE36"/>
    <mergeCell ref="BPF34:BPF36"/>
    <mergeCell ref="BPG34:BPG36"/>
    <mergeCell ref="BPH34:BPH36"/>
    <mergeCell ref="BPI34:BPI36"/>
    <mergeCell ref="BPJ34:BPJ36"/>
    <mergeCell ref="BPK34:BPK36"/>
    <mergeCell ref="BPL34:BPL36"/>
    <mergeCell ref="BPM34:BPM36"/>
    <mergeCell ref="BOV34:BOV36"/>
    <mergeCell ref="BOW34:BOW36"/>
    <mergeCell ref="BOX34:BOX36"/>
    <mergeCell ref="BOY34:BOY36"/>
    <mergeCell ref="BOZ34:BOZ36"/>
    <mergeCell ref="BPA34:BPA36"/>
    <mergeCell ref="BPB34:BPB36"/>
    <mergeCell ref="BPC34:BPC36"/>
    <mergeCell ref="BPD34:BPD36"/>
    <mergeCell ref="BOM34:BOM36"/>
    <mergeCell ref="BON34:BON36"/>
    <mergeCell ref="BOO34:BOO36"/>
    <mergeCell ref="BOP34:BOP36"/>
    <mergeCell ref="BOQ34:BOQ36"/>
    <mergeCell ref="BOR34:BOR36"/>
    <mergeCell ref="BOS34:BOS36"/>
    <mergeCell ref="BOT34:BOT36"/>
    <mergeCell ref="BOU34:BOU36"/>
    <mergeCell ref="BOD34:BOD36"/>
    <mergeCell ref="BOE34:BOE36"/>
    <mergeCell ref="BOF34:BOF36"/>
    <mergeCell ref="BOG34:BOG36"/>
    <mergeCell ref="BOH34:BOH36"/>
    <mergeCell ref="BOI34:BOI36"/>
    <mergeCell ref="BOJ34:BOJ36"/>
    <mergeCell ref="BOK34:BOK36"/>
    <mergeCell ref="BOL34:BOL36"/>
    <mergeCell ref="BNU34:BNU36"/>
    <mergeCell ref="BNV34:BNV36"/>
    <mergeCell ref="BNW34:BNW36"/>
    <mergeCell ref="BNX34:BNX36"/>
    <mergeCell ref="BNY34:BNY36"/>
    <mergeCell ref="BNZ34:BNZ36"/>
    <mergeCell ref="BOA34:BOA36"/>
    <mergeCell ref="BOB34:BOB36"/>
    <mergeCell ref="BOC34:BOC36"/>
    <mergeCell ref="BNL34:BNL36"/>
    <mergeCell ref="BNM34:BNM36"/>
    <mergeCell ref="BNN34:BNN36"/>
    <mergeCell ref="BNO34:BNO36"/>
    <mergeCell ref="BNP34:BNP36"/>
    <mergeCell ref="BNQ34:BNQ36"/>
    <mergeCell ref="BNR34:BNR36"/>
    <mergeCell ref="BNS34:BNS36"/>
    <mergeCell ref="BNT34:BNT36"/>
    <mergeCell ref="BNC34:BNC36"/>
    <mergeCell ref="BND34:BND36"/>
    <mergeCell ref="BNE34:BNE36"/>
    <mergeCell ref="BNF34:BNF36"/>
    <mergeCell ref="BNG34:BNG36"/>
    <mergeCell ref="BNH34:BNH36"/>
    <mergeCell ref="BNI34:BNI36"/>
    <mergeCell ref="BNJ34:BNJ36"/>
    <mergeCell ref="BNK34:BNK36"/>
    <mergeCell ref="BMT34:BMT36"/>
    <mergeCell ref="BMU34:BMU36"/>
    <mergeCell ref="BMV34:BMV36"/>
    <mergeCell ref="BMW34:BMW36"/>
    <mergeCell ref="BMX34:BMX36"/>
    <mergeCell ref="BMY34:BMY36"/>
    <mergeCell ref="BMZ34:BMZ36"/>
    <mergeCell ref="BNA34:BNA36"/>
    <mergeCell ref="BNB34:BNB36"/>
    <mergeCell ref="BMK34:BMK36"/>
    <mergeCell ref="BML34:BML36"/>
    <mergeCell ref="BMM34:BMM36"/>
    <mergeCell ref="BMN34:BMN36"/>
    <mergeCell ref="BMO34:BMO36"/>
    <mergeCell ref="BMP34:BMP36"/>
    <mergeCell ref="BMQ34:BMQ36"/>
    <mergeCell ref="BMR34:BMR36"/>
    <mergeCell ref="BMS34:BMS36"/>
    <mergeCell ref="BMB34:BMB36"/>
    <mergeCell ref="BMC34:BMC36"/>
    <mergeCell ref="BMD34:BMD36"/>
    <mergeCell ref="BME34:BME36"/>
    <mergeCell ref="BMF34:BMF36"/>
    <mergeCell ref="BMG34:BMG36"/>
    <mergeCell ref="BMH34:BMH36"/>
    <mergeCell ref="BMI34:BMI36"/>
    <mergeCell ref="BMJ34:BMJ36"/>
    <mergeCell ref="BLS34:BLS36"/>
    <mergeCell ref="BLT34:BLT36"/>
    <mergeCell ref="BLU34:BLU36"/>
    <mergeCell ref="BLV34:BLV36"/>
    <mergeCell ref="BLW34:BLW36"/>
    <mergeCell ref="BLX34:BLX36"/>
    <mergeCell ref="BLY34:BLY36"/>
    <mergeCell ref="BLZ34:BLZ36"/>
    <mergeCell ref="BMA34:BMA36"/>
    <mergeCell ref="BLJ34:BLJ36"/>
    <mergeCell ref="BLK34:BLK36"/>
    <mergeCell ref="BLL34:BLL36"/>
    <mergeCell ref="BLM34:BLM36"/>
    <mergeCell ref="BLN34:BLN36"/>
    <mergeCell ref="BLO34:BLO36"/>
    <mergeCell ref="BLP34:BLP36"/>
    <mergeCell ref="BLQ34:BLQ36"/>
    <mergeCell ref="BLR34:BLR36"/>
    <mergeCell ref="BLA34:BLA36"/>
    <mergeCell ref="BLB34:BLB36"/>
    <mergeCell ref="BLC34:BLC36"/>
    <mergeCell ref="BLD34:BLD36"/>
    <mergeCell ref="BLE34:BLE36"/>
    <mergeCell ref="BLF34:BLF36"/>
    <mergeCell ref="BLG34:BLG36"/>
    <mergeCell ref="BLH34:BLH36"/>
    <mergeCell ref="BLI34:BLI36"/>
    <mergeCell ref="BKR34:BKR36"/>
    <mergeCell ref="BKS34:BKS36"/>
    <mergeCell ref="BKT34:BKT36"/>
    <mergeCell ref="BKU34:BKU36"/>
    <mergeCell ref="BKV34:BKV36"/>
    <mergeCell ref="BKW34:BKW36"/>
    <mergeCell ref="BKX34:BKX36"/>
    <mergeCell ref="BKY34:BKY36"/>
    <mergeCell ref="BKZ34:BKZ36"/>
    <mergeCell ref="BKI34:BKI36"/>
    <mergeCell ref="BKJ34:BKJ36"/>
    <mergeCell ref="BKK34:BKK36"/>
    <mergeCell ref="BKL34:BKL36"/>
    <mergeCell ref="BKM34:BKM36"/>
    <mergeCell ref="BKN34:BKN36"/>
    <mergeCell ref="BKO34:BKO36"/>
    <mergeCell ref="BKP34:BKP36"/>
    <mergeCell ref="BKQ34:BKQ36"/>
    <mergeCell ref="BJZ34:BJZ36"/>
    <mergeCell ref="BKA34:BKA36"/>
    <mergeCell ref="BKB34:BKB36"/>
    <mergeCell ref="BKC34:BKC36"/>
    <mergeCell ref="BKD34:BKD36"/>
    <mergeCell ref="BKE34:BKE36"/>
    <mergeCell ref="BKF34:BKF36"/>
    <mergeCell ref="BKG34:BKG36"/>
    <mergeCell ref="BKH34:BKH36"/>
    <mergeCell ref="BJQ34:BJQ36"/>
    <mergeCell ref="BJR34:BJR36"/>
    <mergeCell ref="BJS34:BJS36"/>
    <mergeCell ref="BJT34:BJT36"/>
    <mergeCell ref="BJU34:BJU36"/>
    <mergeCell ref="BJV34:BJV36"/>
    <mergeCell ref="BJW34:BJW36"/>
    <mergeCell ref="BJX34:BJX36"/>
    <mergeCell ref="BJY34:BJY36"/>
    <mergeCell ref="BJH34:BJH36"/>
    <mergeCell ref="BJI34:BJI36"/>
    <mergeCell ref="BJJ34:BJJ36"/>
    <mergeCell ref="BJK34:BJK36"/>
    <mergeCell ref="BJL34:BJL36"/>
    <mergeCell ref="BJM34:BJM36"/>
    <mergeCell ref="BJN34:BJN36"/>
    <mergeCell ref="BJO34:BJO36"/>
    <mergeCell ref="BJP34:BJP36"/>
    <mergeCell ref="BIY34:BIY36"/>
    <mergeCell ref="BIZ34:BIZ36"/>
    <mergeCell ref="BJA34:BJA36"/>
    <mergeCell ref="BJB34:BJB36"/>
    <mergeCell ref="BJC34:BJC36"/>
    <mergeCell ref="BJD34:BJD36"/>
    <mergeCell ref="BJE34:BJE36"/>
    <mergeCell ref="BJF34:BJF36"/>
    <mergeCell ref="BJG34:BJG36"/>
    <mergeCell ref="BIP34:BIP36"/>
    <mergeCell ref="BIQ34:BIQ36"/>
    <mergeCell ref="BIR34:BIR36"/>
    <mergeCell ref="BIS34:BIS36"/>
    <mergeCell ref="BIT34:BIT36"/>
    <mergeCell ref="BIU34:BIU36"/>
    <mergeCell ref="BIV34:BIV36"/>
    <mergeCell ref="BIW34:BIW36"/>
    <mergeCell ref="BIX34:BIX36"/>
    <mergeCell ref="BIG34:BIG36"/>
    <mergeCell ref="BIH34:BIH36"/>
    <mergeCell ref="BII34:BII36"/>
    <mergeCell ref="BIJ34:BIJ36"/>
    <mergeCell ref="BIK34:BIK36"/>
    <mergeCell ref="BIL34:BIL36"/>
    <mergeCell ref="BIM34:BIM36"/>
    <mergeCell ref="BIN34:BIN36"/>
    <mergeCell ref="BIO34:BIO36"/>
    <mergeCell ref="BHX34:BHX36"/>
    <mergeCell ref="BHY34:BHY36"/>
    <mergeCell ref="BHZ34:BHZ36"/>
    <mergeCell ref="BIA34:BIA36"/>
    <mergeCell ref="BIB34:BIB36"/>
    <mergeCell ref="BIC34:BIC36"/>
    <mergeCell ref="BID34:BID36"/>
    <mergeCell ref="BIE34:BIE36"/>
    <mergeCell ref="BIF34:BIF36"/>
    <mergeCell ref="BHO34:BHO36"/>
    <mergeCell ref="BHP34:BHP36"/>
    <mergeCell ref="BHQ34:BHQ36"/>
    <mergeCell ref="BHR34:BHR36"/>
    <mergeCell ref="BHS34:BHS36"/>
    <mergeCell ref="BHT34:BHT36"/>
    <mergeCell ref="BHU34:BHU36"/>
    <mergeCell ref="BHV34:BHV36"/>
    <mergeCell ref="BHW34:BHW36"/>
    <mergeCell ref="BHF34:BHF36"/>
    <mergeCell ref="BHG34:BHG36"/>
    <mergeCell ref="BHH34:BHH36"/>
    <mergeCell ref="BHI34:BHI36"/>
    <mergeCell ref="BHJ34:BHJ36"/>
    <mergeCell ref="BHK34:BHK36"/>
    <mergeCell ref="BHL34:BHL36"/>
    <mergeCell ref="BHM34:BHM36"/>
    <mergeCell ref="BHN34:BHN36"/>
    <mergeCell ref="BGW34:BGW36"/>
    <mergeCell ref="BGX34:BGX36"/>
    <mergeCell ref="BGY34:BGY36"/>
    <mergeCell ref="BGZ34:BGZ36"/>
    <mergeCell ref="BHA34:BHA36"/>
    <mergeCell ref="BHB34:BHB36"/>
    <mergeCell ref="BHC34:BHC36"/>
    <mergeCell ref="BHD34:BHD36"/>
    <mergeCell ref="BHE34:BHE36"/>
    <mergeCell ref="BGN34:BGN36"/>
    <mergeCell ref="BGO34:BGO36"/>
    <mergeCell ref="BGP34:BGP36"/>
    <mergeCell ref="BGQ34:BGQ36"/>
    <mergeCell ref="BGR34:BGR36"/>
    <mergeCell ref="BGS34:BGS36"/>
    <mergeCell ref="BGT34:BGT36"/>
    <mergeCell ref="BGU34:BGU36"/>
    <mergeCell ref="BGV34:BGV36"/>
    <mergeCell ref="BGE34:BGE36"/>
    <mergeCell ref="BGF34:BGF36"/>
    <mergeCell ref="BGG34:BGG36"/>
    <mergeCell ref="BGH34:BGH36"/>
    <mergeCell ref="BGI34:BGI36"/>
    <mergeCell ref="BGJ34:BGJ36"/>
    <mergeCell ref="BGK34:BGK36"/>
    <mergeCell ref="BGL34:BGL36"/>
    <mergeCell ref="BGM34:BGM36"/>
    <mergeCell ref="BFV34:BFV36"/>
    <mergeCell ref="BFW34:BFW36"/>
    <mergeCell ref="BFX34:BFX36"/>
    <mergeCell ref="BFY34:BFY36"/>
    <mergeCell ref="BFZ34:BFZ36"/>
    <mergeCell ref="BGA34:BGA36"/>
    <mergeCell ref="BGB34:BGB36"/>
    <mergeCell ref="BGC34:BGC36"/>
    <mergeCell ref="BGD34:BGD36"/>
    <mergeCell ref="BFM34:BFM36"/>
    <mergeCell ref="BFN34:BFN36"/>
    <mergeCell ref="BFO34:BFO36"/>
    <mergeCell ref="BFP34:BFP36"/>
    <mergeCell ref="BFQ34:BFQ36"/>
    <mergeCell ref="BFR34:BFR36"/>
    <mergeCell ref="BFS34:BFS36"/>
    <mergeCell ref="BFT34:BFT36"/>
    <mergeCell ref="BFU34:BFU36"/>
    <mergeCell ref="BFD34:BFD36"/>
    <mergeCell ref="BFE34:BFE36"/>
    <mergeCell ref="BFF34:BFF36"/>
    <mergeCell ref="BFG34:BFG36"/>
    <mergeCell ref="BFH34:BFH36"/>
    <mergeCell ref="BFI34:BFI36"/>
    <mergeCell ref="BFJ34:BFJ36"/>
    <mergeCell ref="BFK34:BFK36"/>
    <mergeCell ref="BFL34:BFL36"/>
    <mergeCell ref="BEU34:BEU36"/>
    <mergeCell ref="BEV34:BEV36"/>
    <mergeCell ref="BEW34:BEW36"/>
    <mergeCell ref="BEX34:BEX36"/>
    <mergeCell ref="BEY34:BEY36"/>
    <mergeCell ref="BEZ34:BEZ36"/>
    <mergeCell ref="BFA34:BFA36"/>
    <mergeCell ref="BFB34:BFB36"/>
    <mergeCell ref="BFC34:BFC36"/>
    <mergeCell ref="BEL34:BEL36"/>
    <mergeCell ref="BEM34:BEM36"/>
    <mergeCell ref="BEN34:BEN36"/>
    <mergeCell ref="BEO34:BEO36"/>
    <mergeCell ref="BEP34:BEP36"/>
    <mergeCell ref="BEQ34:BEQ36"/>
    <mergeCell ref="BER34:BER36"/>
    <mergeCell ref="BES34:BES36"/>
    <mergeCell ref="BET34:BET36"/>
    <mergeCell ref="BEC34:BEC36"/>
    <mergeCell ref="BED34:BED36"/>
    <mergeCell ref="BEE34:BEE36"/>
    <mergeCell ref="BEF34:BEF36"/>
    <mergeCell ref="BEG34:BEG36"/>
    <mergeCell ref="BEH34:BEH36"/>
    <mergeCell ref="BEI34:BEI36"/>
    <mergeCell ref="BEJ34:BEJ36"/>
    <mergeCell ref="BEK34:BEK36"/>
    <mergeCell ref="BDT34:BDT36"/>
    <mergeCell ref="BDU34:BDU36"/>
    <mergeCell ref="BDV34:BDV36"/>
    <mergeCell ref="BDW34:BDW36"/>
    <mergeCell ref="BDX34:BDX36"/>
    <mergeCell ref="BDY34:BDY36"/>
    <mergeCell ref="BDZ34:BDZ36"/>
    <mergeCell ref="BEA34:BEA36"/>
    <mergeCell ref="BEB34:BEB36"/>
    <mergeCell ref="BDK34:BDK36"/>
    <mergeCell ref="BDL34:BDL36"/>
    <mergeCell ref="BDM34:BDM36"/>
    <mergeCell ref="BDN34:BDN36"/>
    <mergeCell ref="BDO34:BDO36"/>
    <mergeCell ref="BDP34:BDP36"/>
    <mergeCell ref="BDQ34:BDQ36"/>
    <mergeCell ref="BDR34:BDR36"/>
    <mergeCell ref="BDS34:BDS36"/>
    <mergeCell ref="BDB34:BDB36"/>
    <mergeCell ref="BDC34:BDC36"/>
    <mergeCell ref="BDD34:BDD36"/>
    <mergeCell ref="BDE34:BDE36"/>
    <mergeCell ref="BDF34:BDF36"/>
    <mergeCell ref="BDG34:BDG36"/>
    <mergeCell ref="BDH34:BDH36"/>
    <mergeCell ref="BDI34:BDI36"/>
    <mergeCell ref="BDJ34:BDJ36"/>
    <mergeCell ref="BCS34:BCS36"/>
    <mergeCell ref="BCT34:BCT36"/>
    <mergeCell ref="BCU34:BCU36"/>
    <mergeCell ref="BCV34:BCV36"/>
    <mergeCell ref="BCW34:BCW36"/>
    <mergeCell ref="BCX34:BCX36"/>
    <mergeCell ref="BCY34:BCY36"/>
    <mergeCell ref="BCZ34:BCZ36"/>
    <mergeCell ref="BDA34:BDA36"/>
    <mergeCell ref="BCJ34:BCJ36"/>
    <mergeCell ref="BCK34:BCK36"/>
    <mergeCell ref="BCL34:BCL36"/>
    <mergeCell ref="BCM34:BCM36"/>
    <mergeCell ref="BCN34:BCN36"/>
    <mergeCell ref="BCO34:BCO36"/>
    <mergeCell ref="BCP34:BCP36"/>
    <mergeCell ref="BCQ34:BCQ36"/>
    <mergeCell ref="BCR34:BCR36"/>
    <mergeCell ref="BCA34:BCA36"/>
    <mergeCell ref="BCB34:BCB36"/>
    <mergeCell ref="BCC34:BCC36"/>
    <mergeCell ref="BCD34:BCD36"/>
    <mergeCell ref="BCE34:BCE36"/>
    <mergeCell ref="BCF34:BCF36"/>
    <mergeCell ref="BCG34:BCG36"/>
    <mergeCell ref="BCH34:BCH36"/>
    <mergeCell ref="BCI34:BCI36"/>
    <mergeCell ref="BBR34:BBR36"/>
    <mergeCell ref="BBS34:BBS36"/>
    <mergeCell ref="BBT34:BBT36"/>
    <mergeCell ref="BBU34:BBU36"/>
    <mergeCell ref="BBV34:BBV36"/>
    <mergeCell ref="BBW34:BBW36"/>
    <mergeCell ref="BBX34:BBX36"/>
    <mergeCell ref="BBY34:BBY36"/>
    <mergeCell ref="BBZ34:BBZ36"/>
    <mergeCell ref="BBI34:BBI36"/>
    <mergeCell ref="BBJ34:BBJ36"/>
    <mergeCell ref="BBK34:BBK36"/>
    <mergeCell ref="BBL34:BBL36"/>
    <mergeCell ref="BBM34:BBM36"/>
    <mergeCell ref="BBN34:BBN36"/>
    <mergeCell ref="BBO34:BBO36"/>
    <mergeCell ref="BBP34:BBP36"/>
    <mergeCell ref="BBQ34:BBQ36"/>
    <mergeCell ref="BAZ34:BAZ36"/>
    <mergeCell ref="BBA34:BBA36"/>
    <mergeCell ref="BBB34:BBB36"/>
    <mergeCell ref="BBC34:BBC36"/>
    <mergeCell ref="BBD34:BBD36"/>
    <mergeCell ref="BBE34:BBE36"/>
    <mergeCell ref="BBF34:BBF36"/>
    <mergeCell ref="BBG34:BBG36"/>
    <mergeCell ref="BBH34:BBH36"/>
    <mergeCell ref="BAQ34:BAQ36"/>
    <mergeCell ref="BAR34:BAR36"/>
    <mergeCell ref="BAS34:BAS36"/>
    <mergeCell ref="BAT34:BAT36"/>
    <mergeCell ref="BAU34:BAU36"/>
    <mergeCell ref="BAV34:BAV36"/>
    <mergeCell ref="BAW34:BAW36"/>
    <mergeCell ref="BAX34:BAX36"/>
    <mergeCell ref="BAY34:BAY36"/>
    <mergeCell ref="BAH34:BAH36"/>
    <mergeCell ref="BAI34:BAI36"/>
    <mergeCell ref="BAJ34:BAJ36"/>
    <mergeCell ref="BAK34:BAK36"/>
    <mergeCell ref="BAL34:BAL36"/>
    <mergeCell ref="BAM34:BAM36"/>
    <mergeCell ref="BAN34:BAN36"/>
    <mergeCell ref="BAO34:BAO36"/>
    <mergeCell ref="BAP34:BAP36"/>
    <mergeCell ref="AZY34:AZY36"/>
    <mergeCell ref="AZZ34:AZZ36"/>
    <mergeCell ref="BAA34:BAA36"/>
    <mergeCell ref="BAB34:BAB36"/>
    <mergeCell ref="BAC34:BAC36"/>
    <mergeCell ref="BAD34:BAD36"/>
    <mergeCell ref="BAE34:BAE36"/>
    <mergeCell ref="BAF34:BAF36"/>
    <mergeCell ref="BAG34:BAG36"/>
    <mergeCell ref="AZP34:AZP36"/>
    <mergeCell ref="AZQ34:AZQ36"/>
    <mergeCell ref="AZR34:AZR36"/>
    <mergeCell ref="AZS34:AZS36"/>
    <mergeCell ref="AZT34:AZT36"/>
    <mergeCell ref="AZU34:AZU36"/>
    <mergeCell ref="AZV34:AZV36"/>
    <mergeCell ref="AZW34:AZW36"/>
    <mergeCell ref="AZX34:AZX36"/>
    <mergeCell ref="AZG34:AZG36"/>
    <mergeCell ref="AZH34:AZH36"/>
    <mergeCell ref="AZI34:AZI36"/>
    <mergeCell ref="AZJ34:AZJ36"/>
    <mergeCell ref="AZK34:AZK36"/>
    <mergeCell ref="AZL34:AZL36"/>
    <mergeCell ref="AZM34:AZM36"/>
    <mergeCell ref="AZN34:AZN36"/>
    <mergeCell ref="AZO34:AZO36"/>
    <mergeCell ref="AYX34:AYX36"/>
    <mergeCell ref="AYY34:AYY36"/>
    <mergeCell ref="AYZ34:AYZ36"/>
    <mergeCell ref="AZA34:AZA36"/>
    <mergeCell ref="AZB34:AZB36"/>
    <mergeCell ref="AZC34:AZC36"/>
    <mergeCell ref="AZD34:AZD36"/>
    <mergeCell ref="AZE34:AZE36"/>
    <mergeCell ref="AZF34:AZF36"/>
    <mergeCell ref="AYO34:AYO36"/>
    <mergeCell ref="AYP34:AYP36"/>
    <mergeCell ref="AYQ34:AYQ36"/>
    <mergeCell ref="AYR34:AYR36"/>
    <mergeCell ref="AYS34:AYS36"/>
    <mergeCell ref="AYT34:AYT36"/>
    <mergeCell ref="AYU34:AYU36"/>
    <mergeCell ref="AYV34:AYV36"/>
    <mergeCell ref="AYW34:AYW36"/>
    <mergeCell ref="AYF34:AYF36"/>
    <mergeCell ref="AYG34:AYG36"/>
    <mergeCell ref="AYH34:AYH36"/>
    <mergeCell ref="AYI34:AYI36"/>
    <mergeCell ref="AYJ34:AYJ36"/>
    <mergeCell ref="AYK34:AYK36"/>
    <mergeCell ref="AYL34:AYL36"/>
    <mergeCell ref="AYM34:AYM36"/>
    <mergeCell ref="AYN34:AYN36"/>
    <mergeCell ref="AXW34:AXW36"/>
    <mergeCell ref="AXX34:AXX36"/>
    <mergeCell ref="AXY34:AXY36"/>
    <mergeCell ref="AXZ34:AXZ36"/>
    <mergeCell ref="AYA34:AYA36"/>
    <mergeCell ref="AYB34:AYB36"/>
    <mergeCell ref="AYC34:AYC36"/>
    <mergeCell ref="AYD34:AYD36"/>
    <mergeCell ref="AYE34:AYE36"/>
    <mergeCell ref="AXN34:AXN36"/>
    <mergeCell ref="AXO34:AXO36"/>
    <mergeCell ref="AXP34:AXP36"/>
    <mergeCell ref="AXQ34:AXQ36"/>
    <mergeCell ref="AXR34:AXR36"/>
    <mergeCell ref="AXS34:AXS36"/>
    <mergeCell ref="AXT34:AXT36"/>
    <mergeCell ref="AXU34:AXU36"/>
    <mergeCell ref="AXV34:AXV36"/>
    <mergeCell ref="AXE34:AXE36"/>
    <mergeCell ref="AXF34:AXF36"/>
    <mergeCell ref="AXG34:AXG36"/>
    <mergeCell ref="AXH34:AXH36"/>
    <mergeCell ref="AXI34:AXI36"/>
    <mergeCell ref="AXJ34:AXJ36"/>
    <mergeCell ref="AXK34:AXK36"/>
    <mergeCell ref="AXL34:AXL36"/>
    <mergeCell ref="AXM34:AXM36"/>
    <mergeCell ref="AWV34:AWV36"/>
    <mergeCell ref="AWW34:AWW36"/>
    <mergeCell ref="AWX34:AWX36"/>
    <mergeCell ref="AWY34:AWY36"/>
    <mergeCell ref="AWZ34:AWZ36"/>
    <mergeCell ref="AXA34:AXA36"/>
    <mergeCell ref="AXB34:AXB36"/>
    <mergeCell ref="AXC34:AXC36"/>
    <mergeCell ref="AXD34:AXD36"/>
    <mergeCell ref="AWM34:AWM36"/>
    <mergeCell ref="AWN34:AWN36"/>
    <mergeCell ref="AWO34:AWO36"/>
    <mergeCell ref="AWP34:AWP36"/>
    <mergeCell ref="AWQ34:AWQ36"/>
    <mergeCell ref="AWR34:AWR36"/>
    <mergeCell ref="AWS34:AWS36"/>
    <mergeCell ref="AWT34:AWT36"/>
    <mergeCell ref="AWU34:AWU36"/>
    <mergeCell ref="AWD34:AWD36"/>
    <mergeCell ref="AWE34:AWE36"/>
    <mergeCell ref="AWF34:AWF36"/>
    <mergeCell ref="AWG34:AWG36"/>
    <mergeCell ref="AWH34:AWH36"/>
    <mergeCell ref="AWI34:AWI36"/>
    <mergeCell ref="AWJ34:AWJ36"/>
    <mergeCell ref="AWK34:AWK36"/>
    <mergeCell ref="AWL34:AWL36"/>
    <mergeCell ref="AVU34:AVU36"/>
    <mergeCell ref="AVV34:AVV36"/>
    <mergeCell ref="AVW34:AVW36"/>
    <mergeCell ref="AVX34:AVX36"/>
    <mergeCell ref="AVY34:AVY36"/>
    <mergeCell ref="AVZ34:AVZ36"/>
    <mergeCell ref="AWA34:AWA36"/>
    <mergeCell ref="AWB34:AWB36"/>
    <mergeCell ref="AWC34:AWC36"/>
    <mergeCell ref="AVL34:AVL36"/>
    <mergeCell ref="AVM34:AVM36"/>
    <mergeCell ref="AVN34:AVN36"/>
    <mergeCell ref="AVO34:AVO36"/>
    <mergeCell ref="AVP34:AVP36"/>
    <mergeCell ref="AVQ34:AVQ36"/>
    <mergeCell ref="AVR34:AVR36"/>
    <mergeCell ref="AVS34:AVS36"/>
    <mergeCell ref="AVT34:AVT36"/>
    <mergeCell ref="AVC34:AVC36"/>
    <mergeCell ref="AVD34:AVD36"/>
    <mergeCell ref="AVE34:AVE36"/>
    <mergeCell ref="AVF34:AVF36"/>
    <mergeCell ref="AVG34:AVG36"/>
    <mergeCell ref="AVH34:AVH36"/>
    <mergeCell ref="AVI34:AVI36"/>
    <mergeCell ref="AVJ34:AVJ36"/>
    <mergeCell ref="AVK34:AVK36"/>
    <mergeCell ref="AUT34:AUT36"/>
    <mergeCell ref="AUU34:AUU36"/>
    <mergeCell ref="AUV34:AUV36"/>
    <mergeCell ref="AUW34:AUW36"/>
    <mergeCell ref="AUX34:AUX36"/>
    <mergeCell ref="AUY34:AUY36"/>
    <mergeCell ref="AUZ34:AUZ36"/>
    <mergeCell ref="AVA34:AVA36"/>
    <mergeCell ref="AVB34:AVB36"/>
    <mergeCell ref="AUK34:AUK36"/>
    <mergeCell ref="AUL34:AUL36"/>
    <mergeCell ref="AUM34:AUM36"/>
    <mergeCell ref="AUN34:AUN36"/>
    <mergeCell ref="AUO34:AUO36"/>
    <mergeCell ref="AUP34:AUP36"/>
    <mergeCell ref="AUQ34:AUQ36"/>
    <mergeCell ref="AUR34:AUR36"/>
    <mergeCell ref="AUS34:AUS36"/>
    <mergeCell ref="AUB34:AUB36"/>
    <mergeCell ref="AUC34:AUC36"/>
    <mergeCell ref="AUD34:AUD36"/>
    <mergeCell ref="AUE34:AUE36"/>
    <mergeCell ref="AUF34:AUF36"/>
    <mergeCell ref="AUG34:AUG36"/>
    <mergeCell ref="AUH34:AUH36"/>
    <mergeCell ref="AUI34:AUI36"/>
    <mergeCell ref="AUJ34:AUJ36"/>
    <mergeCell ref="ATS34:ATS36"/>
    <mergeCell ref="ATT34:ATT36"/>
    <mergeCell ref="ATU34:ATU36"/>
    <mergeCell ref="ATV34:ATV36"/>
    <mergeCell ref="ATW34:ATW36"/>
    <mergeCell ref="ATX34:ATX36"/>
    <mergeCell ref="ATY34:ATY36"/>
    <mergeCell ref="ATZ34:ATZ36"/>
    <mergeCell ref="AUA34:AUA36"/>
    <mergeCell ref="ATJ34:ATJ36"/>
    <mergeCell ref="ATK34:ATK36"/>
    <mergeCell ref="ATL34:ATL36"/>
    <mergeCell ref="ATM34:ATM36"/>
    <mergeCell ref="ATN34:ATN36"/>
    <mergeCell ref="ATO34:ATO36"/>
    <mergeCell ref="ATP34:ATP36"/>
    <mergeCell ref="ATQ34:ATQ36"/>
    <mergeCell ref="ATR34:ATR36"/>
    <mergeCell ref="ATA34:ATA36"/>
    <mergeCell ref="ATB34:ATB36"/>
    <mergeCell ref="ATC34:ATC36"/>
    <mergeCell ref="ATD34:ATD36"/>
    <mergeCell ref="ATE34:ATE36"/>
    <mergeCell ref="ATF34:ATF36"/>
    <mergeCell ref="ATG34:ATG36"/>
    <mergeCell ref="ATH34:ATH36"/>
    <mergeCell ref="ATI34:ATI36"/>
    <mergeCell ref="ASR34:ASR36"/>
    <mergeCell ref="ASS34:ASS36"/>
    <mergeCell ref="AST34:AST36"/>
    <mergeCell ref="ASU34:ASU36"/>
    <mergeCell ref="ASV34:ASV36"/>
    <mergeCell ref="ASW34:ASW36"/>
    <mergeCell ref="ASX34:ASX36"/>
    <mergeCell ref="ASY34:ASY36"/>
    <mergeCell ref="ASZ34:ASZ36"/>
    <mergeCell ref="ASI34:ASI36"/>
    <mergeCell ref="ASJ34:ASJ36"/>
    <mergeCell ref="ASK34:ASK36"/>
    <mergeCell ref="ASL34:ASL36"/>
    <mergeCell ref="ASM34:ASM36"/>
    <mergeCell ref="ASN34:ASN36"/>
    <mergeCell ref="ASO34:ASO36"/>
    <mergeCell ref="ASP34:ASP36"/>
    <mergeCell ref="ASQ34:ASQ36"/>
    <mergeCell ref="ARZ34:ARZ36"/>
    <mergeCell ref="ASA34:ASA36"/>
    <mergeCell ref="ASB34:ASB36"/>
    <mergeCell ref="ASC34:ASC36"/>
    <mergeCell ref="ASD34:ASD36"/>
    <mergeCell ref="ASE34:ASE36"/>
    <mergeCell ref="ASF34:ASF36"/>
    <mergeCell ref="ASG34:ASG36"/>
    <mergeCell ref="ASH34:ASH36"/>
    <mergeCell ref="ARQ34:ARQ36"/>
    <mergeCell ref="ARR34:ARR36"/>
    <mergeCell ref="ARS34:ARS36"/>
    <mergeCell ref="ART34:ART36"/>
    <mergeCell ref="ARU34:ARU36"/>
    <mergeCell ref="ARV34:ARV36"/>
    <mergeCell ref="ARW34:ARW36"/>
    <mergeCell ref="ARX34:ARX36"/>
    <mergeCell ref="ARY34:ARY36"/>
    <mergeCell ref="ARH34:ARH36"/>
    <mergeCell ref="ARI34:ARI36"/>
    <mergeCell ref="ARJ34:ARJ36"/>
    <mergeCell ref="ARK34:ARK36"/>
    <mergeCell ref="ARL34:ARL36"/>
    <mergeCell ref="ARM34:ARM36"/>
    <mergeCell ref="ARN34:ARN36"/>
    <mergeCell ref="ARO34:ARO36"/>
    <mergeCell ref="ARP34:ARP36"/>
    <mergeCell ref="AQY34:AQY36"/>
    <mergeCell ref="AQZ34:AQZ36"/>
    <mergeCell ref="ARA34:ARA36"/>
    <mergeCell ref="ARB34:ARB36"/>
    <mergeCell ref="ARC34:ARC36"/>
    <mergeCell ref="ARD34:ARD36"/>
    <mergeCell ref="ARE34:ARE36"/>
    <mergeCell ref="ARF34:ARF36"/>
    <mergeCell ref="ARG34:ARG36"/>
    <mergeCell ref="AQP34:AQP36"/>
    <mergeCell ref="AQQ34:AQQ36"/>
    <mergeCell ref="AQR34:AQR36"/>
    <mergeCell ref="AQS34:AQS36"/>
    <mergeCell ref="AQT34:AQT36"/>
    <mergeCell ref="AQU34:AQU36"/>
    <mergeCell ref="AQV34:AQV36"/>
    <mergeCell ref="AQW34:AQW36"/>
    <mergeCell ref="AQX34:AQX36"/>
    <mergeCell ref="AQG34:AQG36"/>
    <mergeCell ref="AQH34:AQH36"/>
    <mergeCell ref="AQI34:AQI36"/>
    <mergeCell ref="AQJ34:AQJ36"/>
    <mergeCell ref="AQK34:AQK36"/>
    <mergeCell ref="AQL34:AQL36"/>
    <mergeCell ref="AQM34:AQM36"/>
    <mergeCell ref="AQN34:AQN36"/>
    <mergeCell ref="AQO34:AQO36"/>
    <mergeCell ref="APX34:APX36"/>
    <mergeCell ref="APY34:APY36"/>
    <mergeCell ref="APZ34:APZ36"/>
    <mergeCell ref="AQA34:AQA36"/>
    <mergeCell ref="AQB34:AQB36"/>
    <mergeCell ref="AQC34:AQC36"/>
    <mergeCell ref="AQD34:AQD36"/>
    <mergeCell ref="AQE34:AQE36"/>
    <mergeCell ref="AQF34:AQF36"/>
    <mergeCell ref="APO34:APO36"/>
    <mergeCell ref="APP34:APP36"/>
    <mergeCell ref="APQ34:APQ36"/>
    <mergeCell ref="APR34:APR36"/>
    <mergeCell ref="APS34:APS36"/>
    <mergeCell ref="APT34:APT36"/>
    <mergeCell ref="APU34:APU36"/>
    <mergeCell ref="APV34:APV36"/>
    <mergeCell ref="APW34:APW36"/>
    <mergeCell ref="APF34:APF36"/>
    <mergeCell ref="APG34:APG36"/>
    <mergeCell ref="APH34:APH36"/>
    <mergeCell ref="API34:API36"/>
    <mergeCell ref="APJ34:APJ36"/>
    <mergeCell ref="APK34:APK36"/>
    <mergeCell ref="APL34:APL36"/>
    <mergeCell ref="APM34:APM36"/>
    <mergeCell ref="APN34:APN36"/>
    <mergeCell ref="AOW34:AOW36"/>
    <mergeCell ref="AOX34:AOX36"/>
    <mergeCell ref="AOY34:AOY36"/>
    <mergeCell ref="AOZ34:AOZ36"/>
    <mergeCell ref="APA34:APA36"/>
    <mergeCell ref="APB34:APB36"/>
    <mergeCell ref="APC34:APC36"/>
    <mergeCell ref="APD34:APD36"/>
    <mergeCell ref="APE34:APE36"/>
    <mergeCell ref="AON34:AON36"/>
    <mergeCell ref="AOO34:AOO36"/>
    <mergeCell ref="AOP34:AOP36"/>
    <mergeCell ref="AOQ34:AOQ36"/>
    <mergeCell ref="AOR34:AOR36"/>
    <mergeCell ref="AOS34:AOS36"/>
    <mergeCell ref="AOT34:AOT36"/>
    <mergeCell ref="AOU34:AOU36"/>
    <mergeCell ref="AOV34:AOV36"/>
    <mergeCell ref="AOE34:AOE36"/>
    <mergeCell ref="AOF34:AOF36"/>
    <mergeCell ref="AOG34:AOG36"/>
    <mergeCell ref="AOH34:AOH36"/>
    <mergeCell ref="AOI34:AOI36"/>
    <mergeCell ref="AOJ34:AOJ36"/>
    <mergeCell ref="AOK34:AOK36"/>
    <mergeCell ref="AOL34:AOL36"/>
    <mergeCell ref="AOM34:AOM36"/>
    <mergeCell ref="ANV34:ANV36"/>
    <mergeCell ref="ANW34:ANW36"/>
    <mergeCell ref="ANX34:ANX36"/>
    <mergeCell ref="ANY34:ANY36"/>
    <mergeCell ref="ANZ34:ANZ36"/>
    <mergeCell ref="AOA34:AOA36"/>
    <mergeCell ref="AOB34:AOB36"/>
    <mergeCell ref="AOC34:AOC36"/>
    <mergeCell ref="AOD34:AOD36"/>
    <mergeCell ref="ANM34:ANM36"/>
    <mergeCell ref="ANN34:ANN36"/>
    <mergeCell ref="ANO34:ANO36"/>
    <mergeCell ref="ANP34:ANP36"/>
    <mergeCell ref="ANQ34:ANQ36"/>
    <mergeCell ref="ANR34:ANR36"/>
    <mergeCell ref="ANS34:ANS36"/>
    <mergeCell ref="ANT34:ANT36"/>
    <mergeCell ref="ANU34:ANU36"/>
    <mergeCell ref="AND34:AND36"/>
    <mergeCell ref="ANE34:ANE36"/>
    <mergeCell ref="ANF34:ANF36"/>
    <mergeCell ref="ANG34:ANG36"/>
    <mergeCell ref="ANH34:ANH36"/>
    <mergeCell ref="ANI34:ANI36"/>
    <mergeCell ref="ANJ34:ANJ36"/>
    <mergeCell ref="ANK34:ANK36"/>
    <mergeCell ref="ANL34:ANL36"/>
    <mergeCell ref="AMU34:AMU36"/>
    <mergeCell ref="AMV34:AMV36"/>
    <mergeCell ref="AMW34:AMW36"/>
    <mergeCell ref="AMX34:AMX36"/>
    <mergeCell ref="AMY34:AMY36"/>
    <mergeCell ref="AMZ34:AMZ36"/>
    <mergeCell ref="ANA34:ANA36"/>
    <mergeCell ref="ANB34:ANB36"/>
    <mergeCell ref="ANC34:ANC36"/>
    <mergeCell ref="AML34:AML36"/>
    <mergeCell ref="AMM34:AMM36"/>
    <mergeCell ref="AMN34:AMN36"/>
    <mergeCell ref="AMO34:AMO36"/>
    <mergeCell ref="AMP34:AMP36"/>
    <mergeCell ref="AMQ34:AMQ36"/>
    <mergeCell ref="AMR34:AMR36"/>
    <mergeCell ref="AMS34:AMS36"/>
    <mergeCell ref="AMT34:AMT36"/>
    <mergeCell ref="AMC34:AMC36"/>
    <mergeCell ref="AMD34:AMD36"/>
    <mergeCell ref="AME34:AME36"/>
    <mergeCell ref="AMF34:AMF36"/>
    <mergeCell ref="AMG34:AMG36"/>
    <mergeCell ref="AMH34:AMH36"/>
    <mergeCell ref="AMI34:AMI36"/>
    <mergeCell ref="AMJ34:AMJ36"/>
    <mergeCell ref="AMK34:AMK36"/>
    <mergeCell ref="ALT34:ALT36"/>
    <mergeCell ref="ALU34:ALU36"/>
    <mergeCell ref="ALV34:ALV36"/>
    <mergeCell ref="ALW34:ALW36"/>
    <mergeCell ref="ALX34:ALX36"/>
    <mergeCell ref="ALY34:ALY36"/>
    <mergeCell ref="ALZ34:ALZ36"/>
    <mergeCell ref="AMA34:AMA36"/>
    <mergeCell ref="AMB34:AMB36"/>
    <mergeCell ref="ALK34:ALK36"/>
    <mergeCell ref="ALL34:ALL36"/>
    <mergeCell ref="ALM34:ALM36"/>
    <mergeCell ref="ALN34:ALN36"/>
    <mergeCell ref="ALO34:ALO36"/>
    <mergeCell ref="ALP34:ALP36"/>
    <mergeCell ref="ALQ34:ALQ36"/>
    <mergeCell ref="ALR34:ALR36"/>
    <mergeCell ref="ALS34:ALS36"/>
    <mergeCell ref="ALB34:ALB36"/>
    <mergeCell ref="ALC34:ALC36"/>
    <mergeCell ref="ALD34:ALD36"/>
    <mergeCell ref="ALE34:ALE36"/>
    <mergeCell ref="ALF34:ALF36"/>
    <mergeCell ref="ALG34:ALG36"/>
    <mergeCell ref="ALH34:ALH36"/>
    <mergeCell ref="ALI34:ALI36"/>
    <mergeCell ref="ALJ34:ALJ36"/>
    <mergeCell ref="AKS34:AKS36"/>
    <mergeCell ref="AKT34:AKT36"/>
    <mergeCell ref="AKU34:AKU36"/>
    <mergeCell ref="AKV34:AKV36"/>
    <mergeCell ref="AKW34:AKW36"/>
    <mergeCell ref="AKX34:AKX36"/>
    <mergeCell ref="AKY34:AKY36"/>
    <mergeCell ref="AKZ34:AKZ36"/>
    <mergeCell ref="ALA34:ALA36"/>
    <mergeCell ref="AKJ34:AKJ36"/>
    <mergeCell ref="AKK34:AKK36"/>
    <mergeCell ref="AKL34:AKL36"/>
    <mergeCell ref="AKM34:AKM36"/>
    <mergeCell ref="AKN34:AKN36"/>
    <mergeCell ref="AKO34:AKO36"/>
    <mergeCell ref="AKP34:AKP36"/>
    <mergeCell ref="AKQ34:AKQ36"/>
    <mergeCell ref="AKR34:AKR36"/>
    <mergeCell ref="AKA34:AKA36"/>
    <mergeCell ref="AKB34:AKB36"/>
    <mergeCell ref="AKC34:AKC36"/>
    <mergeCell ref="AKD34:AKD36"/>
    <mergeCell ref="AKE34:AKE36"/>
    <mergeCell ref="AKF34:AKF36"/>
    <mergeCell ref="AKG34:AKG36"/>
    <mergeCell ref="AKH34:AKH36"/>
    <mergeCell ref="AKI34:AKI36"/>
    <mergeCell ref="AJR34:AJR36"/>
    <mergeCell ref="AJS34:AJS36"/>
    <mergeCell ref="AJT34:AJT36"/>
    <mergeCell ref="AJU34:AJU36"/>
    <mergeCell ref="AJV34:AJV36"/>
    <mergeCell ref="AJW34:AJW36"/>
    <mergeCell ref="AJX34:AJX36"/>
    <mergeCell ref="AJY34:AJY36"/>
    <mergeCell ref="AJZ34:AJZ36"/>
    <mergeCell ref="AJI34:AJI36"/>
    <mergeCell ref="AJJ34:AJJ36"/>
    <mergeCell ref="AJK34:AJK36"/>
    <mergeCell ref="AJL34:AJL36"/>
    <mergeCell ref="AJM34:AJM36"/>
    <mergeCell ref="AJN34:AJN36"/>
    <mergeCell ref="AJO34:AJO36"/>
    <mergeCell ref="AJP34:AJP36"/>
    <mergeCell ref="AJQ34:AJQ36"/>
    <mergeCell ref="AIZ34:AIZ36"/>
    <mergeCell ref="AJA34:AJA36"/>
    <mergeCell ref="AJB34:AJB36"/>
    <mergeCell ref="AJC34:AJC36"/>
    <mergeCell ref="AJD34:AJD36"/>
    <mergeCell ref="AJE34:AJE36"/>
    <mergeCell ref="AJF34:AJF36"/>
    <mergeCell ref="AJG34:AJG36"/>
    <mergeCell ref="AJH34:AJH36"/>
    <mergeCell ref="AIQ34:AIQ36"/>
    <mergeCell ref="AIR34:AIR36"/>
    <mergeCell ref="AIS34:AIS36"/>
    <mergeCell ref="AIT34:AIT36"/>
    <mergeCell ref="AIU34:AIU36"/>
    <mergeCell ref="AIV34:AIV36"/>
    <mergeCell ref="AIW34:AIW36"/>
    <mergeCell ref="AIX34:AIX36"/>
    <mergeCell ref="AIY34:AIY36"/>
    <mergeCell ref="AIH34:AIH36"/>
    <mergeCell ref="AII34:AII36"/>
    <mergeCell ref="AIJ34:AIJ36"/>
    <mergeCell ref="AIK34:AIK36"/>
    <mergeCell ref="AIL34:AIL36"/>
    <mergeCell ref="AIM34:AIM36"/>
    <mergeCell ref="AIN34:AIN36"/>
    <mergeCell ref="AIO34:AIO36"/>
    <mergeCell ref="AIP34:AIP36"/>
    <mergeCell ref="AHY34:AHY36"/>
    <mergeCell ref="AHZ34:AHZ36"/>
    <mergeCell ref="AIA34:AIA36"/>
    <mergeCell ref="AIB34:AIB36"/>
    <mergeCell ref="AIC34:AIC36"/>
    <mergeCell ref="AID34:AID36"/>
    <mergeCell ref="AIE34:AIE36"/>
    <mergeCell ref="AIF34:AIF36"/>
    <mergeCell ref="AIG34:AIG36"/>
    <mergeCell ref="AHP34:AHP36"/>
    <mergeCell ref="AHQ34:AHQ36"/>
    <mergeCell ref="AHR34:AHR36"/>
    <mergeCell ref="AHS34:AHS36"/>
    <mergeCell ref="AHT34:AHT36"/>
    <mergeCell ref="AHU34:AHU36"/>
    <mergeCell ref="AHV34:AHV36"/>
    <mergeCell ref="AHW34:AHW36"/>
    <mergeCell ref="AHX34:AHX36"/>
    <mergeCell ref="AHG34:AHG36"/>
    <mergeCell ref="AHH34:AHH36"/>
    <mergeCell ref="AHI34:AHI36"/>
    <mergeCell ref="AHJ34:AHJ36"/>
    <mergeCell ref="AHK34:AHK36"/>
    <mergeCell ref="AHL34:AHL36"/>
    <mergeCell ref="AHM34:AHM36"/>
    <mergeCell ref="AHN34:AHN36"/>
    <mergeCell ref="AHO34:AHO36"/>
    <mergeCell ref="AGX34:AGX36"/>
    <mergeCell ref="AGY34:AGY36"/>
    <mergeCell ref="AGZ34:AGZ36"/>
    <mergeCell ref="AHA34:AHA36"/>
    <mergeCell ref="AHB34:AHB36"/>
    <mergeCell ref="AHC34:AHC36"/>
    <mergeCell ref="AHD34:AHD36"/>
    <mergeCell ref="AHE34:AHE36"/>
    <mergeCell ref="AHF34:AHF36"/>
    <mergeCell ref="AGO34:AGO36"/>
    <mergeCell ref="AGP34:AGP36"/>
    <mergeCell ref="AGQ34:AGQ36"/>
    <mergeCell ref="AGR34:AGR36"/>
    <mergeCell ref="AGS34:AGS36"/>
    <mergeCell ref="AGT34:AGT36"/>
    <mergeCell ref="AGU34:AGU36"/>
    <mergeCell ref="AGV34:AGV36"/>
    <mergeCell ref="AGW34:AGW36"/>
    <mergeCell ref="AGF34:AGF36"/>
    <mergeCell ref="AGG34:AGG36"/>
    <mergeCell ref="AGH34:AGH36"/>
    <mergeCell ref="AGI34:AGI36"/>
    <mergeCell ref="AGJ34:AGJ36"/>
    <mergeCell ref="AGK34:AGK36"/>
    <mergeCell ref="AGL34:AGL36"/>
    <mergeCell ref="AGM34:AGM36"/>
    <mergeCell ref="AGN34:AGN36"/>
    <mergeCell ref="AFW34:AFW36"/>
    <mergeCell ref="AFX34:AFX36"/>
    <mergeCell ref="AFY34:AFY36"/>
    <mergeCell ref="AFZ34:AFZ36"/>
    <mergeCell ref="AGA34:AGA36"/>
    <mergeCell ref="AGB34:AGB36"/>
    <mergeCell ref="AGC34:AGC36"/>
    <mergeCell ref="AGD34:AGD36"/>
    <mergeCell ref="AGE34:AGE36"/>
    <mergeCell ref="AFN34:AFN36"/>
    <mergeCell ref="AFO34:AFO36"/>
    <mergeCell ref="AFP34:AFP36"/>
    <mergeCell ref="AFQ34:AFQ36"/>
    <mergeCell ref="AFR34:AFR36"/>
    <mergeCell ref="AFS34:AFS36"/>
    <mergeCell ref="AFT34:AFT36"/>
    <mergeCell ref="AFU34:AFU36"/>
    <mergeCell ref="AFV34:AFV36"/>
    <mergeCell ref="AFE34:AFE36"/>
    <mergeCell ref="AFF34:AFF36"/>
    <mergeCell ref="AFG34:AFG36"/>
    <mergeCell ref="AFH34:AFH36"/>
    <mergeCell ref="AFI34:AFI36"/>
    <mergeCell ref="AFJ34:AFJ36"/>
    <mergeCell ref="AFK34:AFK36"/>
    <mergeCell ref="AFL34:AFL36"/>
    <mergeCell ref="AFM34:AFM36"/>
    <mergeCell ref="AEV34:AEV36"/>
    <mergeCell ref="AEW34:AEW36"/>
    <mergeCell ref="AEX34:AEX36"/>
    <mergeCell ref="AEY34:AEY36"/>
    <mergeCell ref="AEZ34:AEZ36"/>
    <mergeCell ref="AFA34:AFA36"/>
    <mergeCell ref="AFB34:AFB36"/>
    <mergeCell ref="AFC34:AFC36"/>
    <mergeCell ref="AFD34:AFD36"/>
    <mergeCell ref="AEM34:AEM36"/>
    <mergeCell ref="AEN34:AEN36"/>
    <mergeCell ref="AEO34:AEO36"/>
    <mergeCell ref="AEP34:AEP36"/>
    <mergeCell ref="AEQ34:AEQ36"/>
    <mergeCell ref="AER34:AER36"/>
    <mergeCell ref="AES34:AES36"/>
    <mergeCell ref="AET34:AET36"/>
    <mergeCell ref="AEU34:AEU36"/>
    <mergeCell ref="AED34:AED36"/>
    <mergeCell ref="AEE34:AEE36"/>
    <mergeCell ref="AEF34:AEF36"/>
    <mergeCell ref="AEG34:AEG36"/>
    <mergeCell ref="AEH34:AEH36"/>
    <mergeCell ref="AEI34:AEI36"/>
    <mergeCell ref="AEJ34:AEJ36"/>
    <mergeCell ref="AEK34:AEK36"/>
    <mergeCell ref="AEL34:AEL36"/>
    <mergeCell ref="ADU34:ADU36"/>
    <mergeCell ref="ADV34:ADV36"/>
    <mergeCell ref="ADW34:ADW36"/>
    <mergeCell ref="ADX34:ADX36"/>
    <mergeCell ref="ADY34:ADY36"/>
    <mergeCell ref="ADZ34:ADZ36"/>
    <mergeCell ref="AEA34:AEA36"/>
    <mergeCell ref="AEB34:AEB36"/>
    <mergeCell ref="AEC34:AEC36"/>
    <mergeCell ref="ADL34:ADL36"/>
    <mergeCell ref="ADM34:ADM36"/>
    <mergeCell ref="ADN34:ADN36"/>
    <mergeCell ref="ADO34:ADO36"/>
    <mergeCell ref="ADP34:ADP36"/>
    <mergeCell ref="ADQ34:ADQ36"/>
    <mergeCell ref="ADR34:ADR36"/>
    <mergeCell ref="ADS34:ADS36"/>
    <mergeCell ref="ADT34:ADT36"/>
    <mergeCell ref="ADC34:ADC36"/>
    <mergeCell ref="ADD34:ADD36"/>
    <mergeCell ref="ADE34:ADE36"/>
    <mergeCell ref="ADF34:ADF36"/>
    <mergeCell ref="ADG34:ADG36"/>
    <mergeCell ref="ADH34:ADH36"/>
    <mergeCell ref="ADI34:ADI36"/>
    <mergeCell ref="ADJ34:ADJ36"/>
    <mergeCell ref="ADK34:ADK36"/>
    <mergeCell ref="ACT34:ACT36"/>
    <mergeCell ref="ACU34:ACU36"/>
    <mergeCell ref="ACV34:ACV36"/>
    <mergeCell ref="ACW34:ACW36"/>
    <mergeCell ref="ACX34:ACX36"/>
    <mergeCell ref="ACY34:ACY36"/>
    <mergeCell ref="ACZ34:ACZ36"/>
    <mergeCell ref="ADA34:ADA36"/>
    <mergeCell ref="ADB34:ADB36"/>
    <mergeCell ref="ACK34:ACK36"/>
    <mergeCell ref="ACL34:ACL36"/>
    <mergeCell ref="ACM34:ACM36"/>
    <mergeCell ref="ACN34:ACN36"/>
    <mergeCell ref="ACO34:ACO36"/>
    <mergeCell ref="ACP34:ACP36"/>
    <mergeCell ref="ACQ34:ACQ36"/>
    <mergeCell ref="ACR34:ACR36"/>
    <mergeCell ref="ACS34:ACS36"/>
    <mergeCell ref="ACB34:ACB36"/>
    <mergeCell ref="ACC34:ACC36"/>
    <mergeCell ref="ACD34:ACD36"/>
    <mergeCell ref="ACE34:ACE36"/>
    <mergeCell ref="ACF34:ACF36"/>
    <mergeCell ref="ACG34:ACG36"/>
    <mergeCell ref="ACH34:ACH36"/>
    <mergeCell ref="ACI34:ACI36"/>
    <mergeCell ref="ACJ34:ACJ36"/>
    <mergeCell ref="ABS34:ABS36"/>
    <mergeCell ref="ABT34:ABT36"/>
    <mergeCell ref="ABU34:ABU36"/>
    <mergeCell ref="ABV34:ABV36"/>
    <mergeCell ref="ABW34:ABW36"/>
    <mergeCell ref="ABX34:ABX36"/>
    <mergeCell ref="ABY34:ABY36"/>
    <mergeCell ref="ABZ34:ABZ36"/>
    <mergeCell ref="ACA34:ACA36"/>
    <mergeCell ref="ABJ34:ABJ36"/>
    <mergeCell ref="ABK34:ABK36"/>
    <mergeCell ref="ABL34:ABL36"/>
    <mergeCell ref="ABM34:ABM36"/>
    <mergeCell ref="ABN34:ABN36"/>
    <mergeCell ref="ABO34:ABO36"/>
    <mergeCell ref="ABP34:ABP36"/>
    <mergeCell ref="ABQ34:ABQ36"/>
    <mergeCell ref="ABR34:ABR36"/>
    <mergeCell ref="ABA34:ABA36"/>
    <mergeCell ref="ABB34:ABB36"/>
    <mergeCell ref="ABC34:ABC36"/>
    <mergeCell ref="ABD34:ABD36"/>
    <mergeCell ref="ABE34:ABE36"/>
    <mergeCell ref="ABF34:ABF36"/>
    <mergeCell ref="ABG34:ABG36"/>
    <mergeCell ref="ABH34:ABH36"/>
    <mergeCell ref="ABI34:ABI36"/>
    <mergeCell ref="AAR34:AAR36"/>
    <mergeCell ref="AAS34:AAS36"/>
    <mergeCell ref="AAT34:AAT36"/>
    <mergeCell ref="AAU34:AAU36"/>
    <mergeCell ref="AAV34:AAV36"/>
    <mergeCell ref="AAW34:AAW36"/>
    <mergeCell ref="AAX34:AAX36"/>
    <mergeCell ref="AAY34:AAY36"/>
    <mergeCell ref="AAZ34:AAZ36"/>
    <mergeCell ref="AAI34:AAI36"/>
    <mergeCell ref="AAJ34:AAJ36"/>
    <mergeCell ref="AAK34:AAK36"/>
    <mergeCell ref="AAL34:AAL36"/>
    <mergeCell ref="AAM34:AAM36"/>
    <mergeCell ref="AAN34:AAN36"/>
    <mergeCell ref="AAO34:AAO36"/>
    <mergeCell ref="AAP34:AAP36"/>
    <mergeCell ref="AAQ34:AAQ36"/>
    <mergeCell ref="ZZ34:ZZ36"/>
    <mergeCell ref="AAA34:AAA36"/>
    <mergeCell ref="AAB34:AAB36"/>
    <mergeCell ref="AAC34:AAC36"/>
    <mergeCell ref="AAD34:AAD36"/>
    <mergeCell ref="AAE34:AAE36"/>
    <mergeCell ref="AAF34:AAF36"/>
    <mergeCell ref="AAG34:AAG36"/>
    <mergeCell ref="AAH34:AAH36"/>
    <mergeCell ref="ZQ34:ZQ36"/>
    <mergeCell ref="ZR34:ZR36"/>
    <mergeCell ref="ZS34:ZS36"/>
    <mergeCell ref="ZT34:ZT36"/>
    <mergeCell ref="ZU34:ZU36"/>
    <mergeCell ref="ZV34:ZV36"/>
    <mergeCell ref="ZW34:ZW36"/>
    <mergeCell ref="ZX34:ZX36"/>
    <mergeCell ref="ZY34:ZY36"/>
    <mergeCell ref="ZH34:ZH36"/>
    <mergeCell ref="ZI34:ZI36"/>
    <mergeCell ref="ZJ34:ZJ36"/>
    <mergeCell ref="ZK34:ZK36"/>
    <mergeCell ref="ZL34:ZL36"/>
    <mergeCell ref="ZM34:ZM36"/>
    <mergeCell ref="ZN34:ZN36"/>
    <mergeCell ref="ZO34:ZO36"/>
    <mergeCell ref="ZP34:ZP36"/>
    <mergeCell ref="YY34:YY36"/>
    <mergeCell ref="YZ34:YZ36"/>
    <mergeCell ref="ZA34:ZA36"/>
    <mergeCell ref="ZB34:ZB36"/>
    <mergeCell ref="ZC34:ZC36"/>
    <mergeCell ref="ZD34:ZD36"/>
    <mergeCell ref="ZE34:ZE36"/>
    <mergeCell ref="ZF34:ZF36"/>
    <mergeCell ref="ZG34:ZG36"/>
    <mergeCell ref="YP34:YP36"/>
    <mergeCell ref="YQ34:YQ36"/>
    <mergeCell ref="YR34:YR36"/>
    <mergeCell ref="YS34:YS36"/>
    <mergeCell ref="YT34:YT36"/>
    <mergeCell ref="YU34:YU36"/>
    <mergeCell ref="YV34:YV36"/>
    <mergeCell ref="YW34:YW36"/>
    <mergeCell ref="YX34:YX36"/>
    <mergeCell ref="YG34:YG36"/>
    <mergeCell ref="YH34:YH36"/>
    <mergeCell ref="YI34:YI36"/>
    <mergeCell ref="YJ34:YJ36"/>
    <mergeCell ref="YK34:YK36"/>
    <mergeCell ref="YL34:YL36"/>
    <mergeCell ref="YM34:YM36"/>
    <mergeCell ref="YN34:YN36"/>
    <mergeCell ref="YO34:YO36"/>
    <mergeCell ref="XX34:XX36"/>
    <mergeCell ref="XY34:XY36"/>
    <mergeCell ref="XZ34:XZ36"/>
    <mergeCell ref="YA34:YA36"/>
    <mergeCell ref="YB34:YB36"/>
    <mergeCell ref="YC34:YC36"/>
    <mergeCell ref="YD34:YD36"/>
    <mergeCell ref="YE34:YE36"/>
    <mergeCell ref="YF34:YF36"/>
    <mergeCell ref="XO34:XO36"/>
    <mergeCell ref="XP34:XP36"/>
    <mergeCell ref="XQ34:XQ36"/>
    <mergeCell ref="XR34:XR36"/>
    <mergeCell ref="XS34:XS36"/>
    <mergeCell ref="XT34:XT36"/>
    <mergeCell ref="XU34:XU36"/>
    <mergeCell ref="XV34:XV36"/>
    <mergeCell ref="XW34:XW36"/>
    <mergeCell ref="XF34:XF36"/>
    <mergeCell ref="XG34:XG36"/>
    <mergeCell ref="XH34:XH36"/>
    <mergeCell ref="XI34:XI36"/>
    <mergeCell ref="XJ34:XJ36"/>
    <mergeCell ref="XK34:XK36"/>
    <mergeCell ref="XL34:XL36"/>
    <mergeCell ref="XM34:XM36"/>
    <mergeCell ref="XN34:XN36"/>
    <mergeCell ref="WW34:WW36"/>
    <mergeCell ref="WX34:WX36"/>
    <mergeCell ref="WY34:WY36"/>
    <mergeCell ref="WZ34:WZ36"/>
    <mergeCell ref="XA34:XA36"/>
    <mergeCell ref="XB34:XB36"/>
    <mergeCell ref="XC34:XC36"/>
    <mergeCell ref="XD34:XD36"/>
    <mergeCell ref="XE34:XE36"/>
    <mergeCell ref="WN34:WN36"/>
    <mergeCell ref="WO34:WO36"/>
    <mergeCell ref="WP34:WP36"/>
    <mergeCell ref="WQ34:WQ36"/>
    <mergeCell ref="WR34:WR36"/>
    <mergeCell ref="WS34:WS36"/>
    <mergeCell ref="WT34:WT36"/>
    <mergeCell ref="WU34:WU36"/>
    <mergeCell ref="WV34:WV36"/>
    <mergeCell ref="WE34:WE36"/>
    <mergeCell ref="WF34:WF36"/>
    <mergeCell ref="WG34:WG36"/>
    <mergeCell ref="WH34:WH36"/>
    <mergeCell ref="WI34:WI36"/>
    <mergeCell ref="WJ34:WJ36"/>
    <mergeCell ref="WK34:WK36"/>
    <mergeCell ref="WL34:WL36"/>
    <mergeCell ref="WM34:WM36"/>
    <mergeCell ref="VV34:VV36"/>
    <mergeCell ref="VW34:VW36"/>
    <mergeCell ref="VX34:VX36"/>
    <mergeCell ref="VY34:VY36"/>
    <mergeCell ref="VZ34:VZ36"/>
    <mergeCell ref="WA34:WA36"/>
    <mergeCell ref="WB34:WB36"/>
    <mergeCell ref="WC34:WC36"/>
    <mergeCell ref="WD34:WD36"/>
    <mergeCell ref="VM34:VM36"/>
    <mergeCell ref="VN34:VN36"/>
    <mergeCell ref="VO34:VO36"/>
    <mergeCell ref="VP34:VP36"/>
    <mergeCell ref="VQ34:VQ36"/>
    <mergeCell ref="VR34:VR36"/>
    <mergeCell ref="VS34:VS36"/>
    <mergeCell ref="VT34:VT36"/>
    <mergeCell ref="VU34:VU36"/>
    <mergeCell ref="VD34:VD36"/>
    <mergeCell ref="VE34:VE36"/>
    <mergeCell ref="VF34:VF36"/>
    <mergeCell ref="VG34:VG36"/>
    <mergeCell ref="VH34:VH36"/>
    <mergeCell ref="VI34:VI36"/>
    <mergeCell ref="VJ34:VJ36"/>
    <mergeCell ref="VK34:VK36"/>
    <mergeCell ref="VL34:VL36"/>
    <mergeCell ref="UU34:UU36"/>
    <mergeCell ref="UV34:UV36"/>
    <mergeCell ref="UW34:UW36"/>
    <mergeCell ref="UX34:UX36"/>
    <mergeCell ref="UY34:UY36"/>
    <mergeCell ref="UZ34:UZ36"/>
    <mergeCell ref="VA34:VA36"/>
    <mergeCell ref="VB34:VB36"/>
    <mergeCell ref="VC34:VC36"/>
    <mergeCell ref="UL34:UL36"/>
    <mergeCell ref="UM34:UM36"/>
    <mergeCell ref="UN34:UN36"/>
    <mergeCell ref="UO34:UO36"/>
    <mergeCell ref="UP34:UP36"/>
    <mergeCell ref="UQ34:UQ36"/>
    <mergeCell ref="UR34:UR36"/>
    <mergeCell ref="US34:US36"/>
    <mergeCell ref="UT34:UT36"/>
    <mergeCell ref="UC34:UC36"/>
    <mergeCell ref="UD34:UD36"/>
    <mergeCell ref="UE34:UE36"/>
    <mergeCell ref="UF34:UF36"/>
    <mergeCell ref="UG34:UG36"/>
    <mergeCell ref="UH34:UH36"/>
    <mergeCell ref="UI34:UI36"/>
    <mergeCell ref="UJ34:UJ36"/>
    <mergeCell ref="UK34:UK36"/>
    <mergeCell ref="TT34:TT36"/>
    <mergeCell ref="TU34:TU36"/>
    <mergeCell ref="TV34:TV36"/>
    <mergeCell ref="TW34:TW36"/>
    <mergeCell ref="TX34:TX36"/>
    <mergeCell ref="TY34:TY36"/>
    <mergeCell ref="TZ34:TZ36"/>
    <mergeCell ref="UA34:UA36"/>
    <mergeCell ref="UB34:UB36"/>
    <mergeCell ref="TK34:TK36"/>
    <mergeCell ref="TL34:TL36"/>
    <mergeCell ref="TM34:TM36"/>
    <mergeCell ref="TN34:TN36"/>
    <mergeCell ref="TO34:TO36"/>
    <mergeCell ref="TP34:TP36"/>
    <mergeCell ref="TQ34:TQ36"/>
    <mergeCell ref="TR34:TR36"/>
    <mergeCell ref="TS34:TS36"/>
    <mergeCell ref="TB34:TB36"/>
    <mergeCell ref="TC34:TC36"/>
    <mergeCell ref="TD34:TD36"/>
    <mergeCell ref="TE34:TE36"/>
    <mergeCell ref="TF34:TF36"/>
    <mergeCell ref="TG34:TG36"/>
    <mergeCell ref="TH34:TH36"/>
    <mergeCell ref="TI34:TI36"/>
    <mergeCell ref="TJ34:TJ36"/>
    <mergeCell ref="SS34:SS36"/>
    <mergeCell ref="ST34:ST36"/>
    <mergeCell ref="SU34:SU36"/>
    <mergeCell ref="SV34:SV36"/>
    <mergeCell ref="SW34:SW36"/>
    <mergeCell ref="SX34:SX36"/>
    <mergeCell ref="SY34:SY36"/>
    <mergeCell ref="SZ34:SZ36"/>
    <mergeCell ref="TA34:TA36"/>
    <mergeCell ref="SJ34:SJ36"/>
    <mergeCell ref="SK34:SK36"/>
    <mergeCell ref="SL34:SL36"/>
    <mergeCell ref="SM34:SM36"/>
    <mergeCell ref="SN34:SN36"/>
    <mergeCell ref="SO34:SO36"/>
    <mergeCell ref="SP34:SP36"/>
    <mergeCell ref="SQ34:SQ36"/>
    <mergeCell ref="SR34:SR36"/>
    <mergeCell ref="SA34:SA36"/>
    <mergeCell ref="SB34:SB36"/>
    <mergeCell ref="SC34:SC36"/>
    <mergeCell ref="SD34:SD36"/>
    <mergeCell ref="SE34:SE36"/>
    <mergeCell ref="SF34:SF36"/>
    <mergeCell ref="SG34:SG36"/>
    <mergeCell ref="SH34:SH36"/>
    <mergeCell ref="SI34:SI36"/>
    <mergeCell ref="RR34:RR36"/>
    <mergeCell ref="RS34:RS36"/>
    <mergeCell ref="RT34:RT36"/>
    <mergeCell ref="RU34:RU36"/>
    <mergeCell ref="RV34:RV36"/>
    <mergeCell ref="RW34:RW36"/>
    <mergeCell ref="RX34:RX36"/>
    <mergeCell ref="RY34:RY36"/>
    <mergeCell ref="RZ34:RZ36"/>
    <mergeCell ref="RI34:RI36"/>
    <mergeCell ref="RJ34:RJ36"/>
    <mergeCell ref="RK34:RK36"/>
    <mergeCell ref="RL34:RL36"/>
    <mergeCell ref="RM34:RM36"/>
    <mergeCell ref="RN34:RN36"/>
    <mergeCell ref="RO34:RO36"/>
    <mergeCell ref="RP34:RP36"/>
    <mergeCell ref="RQ34:RQ36"/>
    <mergeCell ref="QZ34:QZ36"/>
    <mergeCell ref="RA34:RA36"/>
    <mergeCell ref="RB34:RB36"/>
    <mergeCell ref="RC34:RC36"/>
    <mergeCell ref="RD34:RD36"/>
    <mergeCell ref="RE34:RE36"/>
    <mergeCell ref="RF34:RF36"/>
    <mergeCell ref="RG34:RG36"/>
    <mergeCell ref="RH34:RH36"/>
    <mergeCell ref="QQ34:QQ36"/>
    <mergeCell ref="QR34:QR36"/>
    <mergeCell ref="QS34:QS36"/>
    <mergeCell ref="QT34:QT36"/>
    <mergeCell ref="QU34:QU36"/>
    <mergeCell ref="QV34:QV36"/>
    <mergeCell ref="QW34:QW36"/>
    <mergeCell ref="QX34:QX36"/>
    <mergeCell ref="QY34:QY36"/>
    <mergeCell ref="QH34:QH36"/>
    <mergeCell ref="QI34:QI36"/>
    <mergeCell ref="QJ34:QJ36"/>
    <mergeCell ref="QK34:QK36"/>
    <mergeCell ref="QL34:QL36"/>
    <mergeCell ref="QM34:QM36"/>
    <mergeCell ref="QN34:QN36"/>
    <mergeCell ref="QO34:QO36"/>
    <mergeCell ref="QP34:QP36"/>
    <mergeCell ref="PY34:PY36"/>
    <mergeCell ref="PZ34:PZ36"/>
    <mergeCell ref="QA34:QA36"/>
    <mergeCell ref="QB34:QB36"/>
    <mergeCell ref="QC34:QC36"/>
    <mergeCell ref="QD34:QD36"/>
    <mergeCell ref="QE34:QE36"/>
    <mergeCell ref="QF34:QF36"/>
    <mergeCell ref="QG34:QG36"/>
    <mergeCell ref="PP34:PP36"/>
    <mergeCell ref="PQ34:PQ36"/>
    <mergeCell ref="PR34:PR36"/>
    <mergeCell ref="PS34:PS36"/>
    <mergeCell ref="PT34:PT36"/>
    <mergeCell ref="PU34:PU36"/>
    <mergeCell ref="PV34:PV36"/>
    <mergeCell ref="PW34:PW36"/>
    <mergeCell ref="PX34:PX36"/>
    <mergeCell ref="PG34:PG36"/>
    <mergeCell ref="PH34:PH36"/>
    <mergeCell ref="PI34:PI36"/>
    <mergeCell ref="PJ34:PJ36"/>
    <mergeCell ref="PK34:PK36"/>
    <mergeCell ref="PL34:PL36"/>
    <mergeCell ref="PM34:PM36"/>
    <mergeCell ref="PN34:PN36"/>
    <mergeCell ref="PO34:PO36"/>
    <mergeCell ref="OX34:OX36"/>
    <mergeCell ref="OY34:OY36"/>
    <mergeCell ref="OZ34:OZ36"/>
    <mergeCell ref="PA34:PA36"/>
    <mergeCell ref="PB34:PB36"/>
    <mergeCell ref="PC34:PC36"/>
    <mergeCell ref="PD34:PD36"/>
    <mergeCell ref="PE34:PE36"/>
    <mergeCell ref="PF34:PF36"/>
    <mergeCell ref="OO34:OO36"/>
    <mergeCell ref="OP34:OP36"/>
    <mergeCell ref="OQ34:OQ36"/>
    <mergeCell ref="OR34:OR36"/>
    <mergeCell ref="OS34:OS36"/>
    <mergeCell ref="OT34:OT36"/>
    <mergeCell ref="OU34:OU36"/>
    <mergeCell ref="OV34:OV36"/>
    <mergeCell ref="OW34:OW36"/>
    <mergeCell ref="OF34:OF36"/>
    <mergeCell ref="OG34:OG36"/>
    <mergeCell ref="OH34:OH36"/>
    <mergeCell ref="OI34:OI36"/>
    <mergeCell ref="OJ34:OJ36"/>
    <mergeCell ref="OK34:OK36"/>
    <mergeCell ref="OL34:OL36"/>
    <mergeCell ref="OM34:OM36"/>
    <mergeCell ref="ON34:ON36"/>
    <mergeCell ref="NW34:NW36"/>
    <mergeCell ref="NX34:NX36"/>
    <mergeCell ref="NY34:NY36"/>
    <mergeCell ref="NZ34:NZ36"/>
    <mergeCell ref="OA34:OA36"/>
    <mergeCell ref="OB34:OB36"/>
    <mergeCell ref="OC34:OC36"/>
    <mergeCell ref="OD34:OD36"/>
    <mergeCell ref="OE34:OE36"/>
    <mergeCell ref="NN34:NN36"/>
    <mergeCell ref="NO34:NO36"/>
    <mergeCell ref="NP34:NP36"/>
    <mergeCell ref="NQ34:NQ36"/>
    <mergeCell ref="NR34:NR36"/>
    <mergeCell ref="NS34:NS36"/>
    <mergeCell ref="NT34:NT36"/>
    <mergeCell ref="NU34:NU36"/>
    <mergeCell ref="NV34:NV36"/>
    <mergeCell ref="NE34:NE36"/>
    <mergeCell ref="NF34:NF36"/>
    <mergeCell ref="NG34:NG36"/>
    <mergeCell ref="NH34:NH36"/>
    <mergeCell ref="NI34:NI36"/>
    <mergeCell ref="NJ34:NJ36"/>
    <mergeCell ref="NK34:NK36"/>
    <mergeCell ref="NL34:NL36"/>
    <mergeCell ref="NM34:NM36"/>
    <mergeCell ref="MV34:MV36"/>
    <mergeCell ref="MW34:MW36"/>
    <mergeCell ref="MX34:MX36"/>
    <mergeCell ref="MY34:MY36"/>
    <mergeCell ref="MZ34:MZ36"/>
    <mergeCell ref="NA34:NA36"/>
    <mergeCell ref="MH34:MH36"/>
    <mergeCell ref="MI34:MI36"/>
    <mergeCell ref="NB34:NB36"/>
    <mergeCell ref="NC34:NC36"/>
    <mergeCell ref="ND34:ND36"/>
    <mergeCell ref="MM34:MM36"/>
    <mergeCell ref="MN34:MN36"/>
    <mergeCell ref="MO34:MO36"/>
    <mergeCell ref="MP34:MP36"/>
    <mergeCell ref="MQ34:MQ36"/>
    <mergeCell ref="MR34:MR36"/>
    <mergeCell ref="MS34:MS36"/>
    <mergeCell ref="MT34:MT36"/>
    <mergeCell ref="MU34:MU36"/>
    <mergeCell ref="LE34:LE36"/>
    <mergeCell ref="LF34:LF36"/>
    <mergeCell ref="LG34:LG36"/>
    <mergeCell ref="LH34:LH36"/>
    <mergeCell ref="LI34:LI36"/>
    <mergeCell ref="LC34:LC36"/>
    <mergeCell ref="LD34:LD36"/>
    <mergeCell ref="LJ34:LJ36"/>
    <mergeCell ref="LK34:LK36"/>
    <mergeCell ref="MJ34:MJ36"/>
    <mergeCell ref="MK34:MK36"/>
    <mergeCell ref="ML34:ML36"/>
    <mergeCell ref="LV34:LV36"/>
    <mergeCell ref="LW34:LW36"/>
    <mergeCell ref="LX34:LX36"/>
    <mergeCell ref="LY34:LY36"/>
    <mergeCell ref="LZ34:LZ36"/>
    <mergeCell ref="MA34:MA36"/>
    <mergeCell ref="MB34:MB36"/>
    <mergeCell ref="MC34:MC36"/>
    <mergeCell ref="KT34:KT36"/>
    <mergeCell ref="KU34:KU36"/>
    <mergeCell ref="KV34:KV36"/>
    <mergeCell ref="KW34:KW36"/>
    <mergeCell ref="KX34:KX36"/>
    <mergeCell ref="KY34:KY36"/>
    <mergeCell ref="KZ34:KZ36"/>
    <mergeCell ref="LA34:LA36"/>
    <mergeCell ref="LB34:LB36"/>
    <mergeCell ref="MD34:MD36"/>
    <mergeCell ref="ME34:ME36"/>
    <mergeCell ref="MF34:MF36"/>
    <mergeCell ref="MG34:MG36"/>
    <mergeCell ref="KK34:KK36"/>
    <mergeCell ref="KL34:KL36"/>
    <mergeCell ref="KM34:KM36"/>
    <mergeCell ref="KN34:KN36"/>
    <mergeCell ref="KO34:KO36"/>
    <mergeCell ref="KP34:KP36"/>
    <mergeCell ref="KQ34:KQ36"/>
    <mergeCell ref="KR34:KR36"/>
    <mergeCell ref="KS34:KS36"/>
    <mergeCell ref="LU34:LU36"/>
    <mergeCell ref="LL34:LL36"/>
    <mergeCell ref="LM34:LM36"/>
    <mergeCell ref="LN34:LN36"/>
    <mergeCell ref="LO34:LO36"/>
    <mergeCell ref="LP34:LP36"/>
    <mergeCell ref="LQ34:LQ36"/>
    <mergeCell ref="LR34:LR36"/>
    <mergeCell ref="LS34:LS36"/>
    <mergeCell ref="LT34:LT36"/>
    <mergeCell ref="KB34:KB36"/>
    <mergeCell ref="KC34:KC36"/>
    <mergeCell ref="KD34:KD36"/>
    <mergeCell ref="KE34:KE36"/>
    <mergeCell ref="KF34:KF36"/>
    <mergeCell ref="KG34:KG36"/>
    <mergeCell ref="KH34:KH36"/>
    <mergeCell ref="KI34:KI36"/>
    <mergeCell ref="KJ34:KJ36"/>
    <mergeCell ref="JS34:JS36"/>
    <mergeCell ref="JT34:JT36"/>
    <mergeCell ref="JU34:JU36"/>
    <mergeCell ref="JV34:JV36"/>
    <mergeCell ref="JW34:JW36"/>
    <mergeCell ref="JX34:JX36"/>
    <mergeCell ref="JY34:JY36"/>
    <mergeCell ref="JZ34:JZ36"/>
    <mergeCell ref="KA34:KA36"/>
    <mergeCell ref="JJ34:JJ36"/>
    <mergeCell ref="JK34:JK36"/>
    <mergeCell ref="JL34:JL36"/>
    <mergeCell ref="JM34:JM36"/>
    <mergeCell ref="JN34:JN36"/>
    <mergeCell ref="JO34:JO36"/>
    <mergeCell ref="JP34:JP36"/>
    <mergeCell ref="JQ34:JQ36"/>
    <mergeCell ref="JR34:JR36"/>
    <mergeCell ref="JA34:JA36"/>
    <mergeCell ref="JB34:JB36"/>
    <mergeCell ref="JC34:JC36"/>
    <mergeCell ref="JD34:JD36"/>
    <mergeCell ref="JE34:JE36"/>
    <mergeCell ref="JF34:JF36"/>
    <mergeCell ref="JG34:JG36"/>
    <mergeCell ref="JH34:JH36"/>
    <mergeCell ref="JI34:JI36"/>
    <mergeCell ref="IR34:IR36"/>
    <mergeCell ref="IS34:IS36"/>
    <mergeCell ref="IT34:IT36"/>
    <mergeCell ref="IU34:IU36"/>
    <mergeCell ref="IV34:IV36"/>
    <mergeCell ref="IW34:IW36"/>
    <mergeCell ref="IX34:IX36"/>
    <mergeCell ref="IY34:IY36"/>
    <mergeCell ref="IZ34:IZ36"/>
    <mergeCell ref="II34:II36"/>
    <mergeCell ref="IJ34:IJ36"/>
    <mergeCell ref="IK34:IK36"/>
    <mergeCell ref="IL34:IL36"/>
    <mergeCell ref="IM34:IM36"/>
    <mergeCell ref="IN34:IN36"/>
    <mergeCell ref="HU34:HU36"/>
    <mergeCell ref="HV34:HV36"/>
    <mergeCell ref="IO34:IO36"/>
    <mergeCell ref="IP34:IP36"/>
    <mergeCell ref="IQ34:IQ36"/>
    <mergeCell ref="HZ34:HZ36"/>
    <mergeCell ref="IA34:IA36"/>
    <mergeCell ref="IB34:IB36"/>
    <mergeCell ref="IC34:IC36"/>
    <mergeCell ref="ID34:ID36"/>
    <mergeCell ref="IE34:IE36"/>
    <mergeCell ref="IF34:IF36"/>
    <mergeCell ref="IG34:IG36"/>
    <mergeCell ref="IH34:IH36"/>
    <mergeCell ref="GR34:GR36"/>
    <mergeCell ref="GS34:GS36"/>
    <mergeCell ref="GT34:GT36"/>
    <mergeCell ref="GU34:GU36"/>
    <mergeCell ref="GV34:GV36"/>
    <mergeCell ref="GP34:GP36"/>
    <mergeCell ref="GQ34:GQ36"/>
    <mergeCell ref="GW34:GW36"/>
    <mergeCell ref="GX34:GX36"/>
    <mergeCell ref="HW34:HW36"/>
    <mergeCell ref="HX34:HX36"/>
    <mergeCell ref="HY34:HY36"/>
    <mergeCell ref="HI34:HI36"/>
    <mergeCell ref="HJ34:HJ36"/>
    <mergeCell ref="HK34:HK36"/>
    <mergeCell ref="HL34:HL36"/>
    <mergeCell ref="HM34:HM36"/>
    <mergeCell ref="HN34:HN36"/>
    <mergeCell ref="HO34:HO36"/>
    <mergeCell ref="HP34:HP36"/>
    <mergeCell ref="GG34:GG36"/>
    <mergeCell ref="GH34:GH36"/>
    <mergeCell ref="GI34:GI36"/>
    <mergeCell ref="GJ34:GJ36"/>
    <mergeCell ref="GK34:GK36"/>
    <mergeCell ref="GL34:GL36"/>
    <mergeCell ref="GM34:GM36"/>
    <mergeCell ref="GN34:GN36"/>
    <mergeCell ref="GO34:GO36"/>
    <mergeCell ref="HQ34:HQ36"/>
    <mergeCell ref="HR34:HR36"/>
    <mergeCell ref="HS34:HS36"/>
    <mergeCell ref="HT34:HT36"/>
    <mergeCell ref="FX34:FX36"/>
    <mergeCell ref="FY34:FY36"/>
    <mergeCell ref="FZ34:FZ36"/>
    <mergeCell ref="GA34:GA36"/>
    <mergeCell ref="GB34:GB36"/>
    <mergeCell ref="GC34:GC36"/>
    <mergeCell ref="GD34:GD36"/>
    <mergeCell ref="GE34:GE36"/>
    <mergeCell ref="GF34:GF36"/>
    <mergeCell ref="HH34:HH36"/>
    <mergeCell ref="GY34:GY36"/>
    <mergeCell ref="GZ34:GZ36"/>
    <mergeCell ref="HA34:HA36"/>
    <mergeCell ref="HB34:HB36"/>
    <mergeCell ref="HC34:HC36"/>
    <mergeCell ref="HD34:HD36"/>
    <mergeCell ref="HE34:HE36"/>
    <mergeCell ref="HF34:HF36"/>
    <mergeCell ref="HG34:HG36"/>
    <mergeCell ref="FO34:FO36"/>
    <mergeCell ref="FP34:FP36"/>
    <mergeCell ref="FQ34:FQ36"/>
    <mergeCell ref="FR34:FR36"/>
    <mergeCell ref="FS34:FS36"/>
    <mergeCell ref="FT34:FT36"/>
    <mergeCell ref="FU34:FU36"/>
    <mergeCell ref="FV34:FV36"/>
    <mergeCell ref="FW34:FW36"/>
    <mergeCell ref="FF34:FF36"/>
    <mergeCell ref="FG34:FG36"/>
    <mergeCell ref="FH34:FH36"/>
    <mergeCell ref="FI34:FI36"/>
    <mergeCell ref="FJ34:FJ36"/>
    <mergeCell ref="FK34:FK36"/>
    <mergeCell ref="FL34:FL36"/>
    <mergeCell ref="FM34:FM36"/>
    <mergeCell ref="FN34:FN36"/>
    <mergeCell ref="EW34:EW36"/>
    <mergeCell ref="EX34:EX36"/>
    <mergeCell ref="EY34:EY36"/>
    <mergeCell ref="EZ34:EZ36"/>
    <mergeCell ref="FA34:FA36"/>
    <mergeCell ref="FB34:FB36"/>
    <mergeCell ref="FC34:FC36"/>
    <mergeCell ref="FD34:FD36"/>
    <mergeCell ref="FE34:FE36"/>
    <mergeCell ref="EN34:EN36"/>
    <mergeCell ref="EO34:EO36"/>
    <mergeCell ref="EP34:EP36"/>
    <mergeCell ref="EQ34:EQ36"/>
    <mergeCell ref="ER34:ER36"/>
    <mergeCell ref="ES34:ES36"/>
    <mergeCell ref="ET34:ET36"/>
    <mergeCell ref="EU34:EU36"/>
    <mergeCell ref="EV34:EV36"/>
    <mergeCell ref="EE34:EE36"/>
    <mergeCell ref="EF34:EF36"/>
    <mergeCell ref="EG34:EG36"/>
    <mergeCell ref="EH34:EH36"/>
    <mergeCell ref="EI34:EI36"/>
    <mergeCell ref="EJ34:EJ36"/>
    <mergeCell ref="EK34:EK36"/>
    <mergeCell ref="EL34:EL36"/>
    <mergeCell ref="EM34:EM36"/>
    <mergeCell ref="DV34:DV36"/>
    <mergeCell ref="DW34:DW36"/>
    <mergeCell ref="DX34:DX36"/>
    <mergeCell ref="DY34:DY36"/>
    <mergeCell ref="DZ34:DZ36"/>
    <mergeCell ref="EA34:EA36"/>
    <mergeCell ref="DH34:DH36"/>
    <mergeCell ref="DI34:DI36"/>
    <mergeCell ref="EB34:EB36"/>
    <mergeCell ref="EC34:EC36"/>
    <mergeCell ref="ED34:ED36"/>
    <mergeCell ref="DM34:DM36"/>
    <mergeCell ref="DN34:DN36"/>
    <mergeCell ref="DO34:DO36"/>
    <mergeCell ref="DP34:DP36"/>
    <mergeCell ref="DQ34:DQ36"/>
    <mergeCell ref="DR34:DR36"/>
    <mergeCell ref="DS34:DS36"/>
    <mergeCell ref="DT34:DT36"/>
    <mergeCell ref="DU34:DU36"/>
    <mergeCell ref="CE34:CE36"/>
    <mergeCell ref="CF34:CF36"/>
    <mergeCell ref="CG34:CG36"/>
    <mergeCell ref="CH34:CH36"/>
    <mergeCell ref="CI34:CI36"/>
    <mergeCell ref="CC34:CC36"/>
    <mergeCell ref="CD34:CD36"/>
    <mergeCell ref="CJ34:CJ36"/>
    <mergeCell ref="CK34:CK36"/>
    <mergeCell ref="DJ34:DJ36"/>
    <mergeCell ref="DK34:DK36"/>
    <mergeCell ref="DL34:DL36"/>
    <mergeCell ref="CV34:CV36"/>
    <mergeCell ref="CW34:CW36"/>
    <mergeCell ref="CX34:CX36"/>
    <mergeCell ref="CY34:CY36"/>
    <mergeCell ref="CZ34:CZ36"/>
    <mergeCell ref="DA34:DA36"/>
    <mergeCell ref="DB34:DB36"/>
    <mergeCell ref="DC34:DC36"/>
    <mergeCell ref="BT34:BT36"/>
    <mergeCell ref="BU34:BU36"/>
    <mergeCell ref="BV34:BV36"/>
    <mergeCell ref="BW34:BW36"/>
    <mergeCell ref="BX34:BX36"/>
    <mergeCell ref="BY34:BY36"/>
    <mergeCell ref="BZ34:BZ36"/>
    <mergeCell ref="CA34:CA36"/>
    <mergeCell ref="CB34:CB36"/>
    <mergeCell ref="DD34:DD36"/>
    <mergeCell ref="DE34:DE36"/>
    <mergeCell ref="DF34:DF36"/>
    <mergeCell ref="DG34:DG36"/>
    <mergeCell ref="BK34:BK36"/>
    <mergeCell ref="BL34:BL36"/>
    <mergeCell ref="BM34:BM36"/>
    <mergeCell ref="BN34:BN36"/>
    <mergeCell ref="BO34:BO36"/>
    <mergeCell ref="BP34:BP36"/>
    <mergeCell ref="BQ34:BQ36"/>
    <mergeCell ref="BR34:BR36"/>
    <mergeCell ref="BS34:BS36"/>
    <mergeCell ref="CU34:CU36"/>
    <mergeCell ref="CL34:CL36"/>
    <mergeCell ref="CM34:CM36"/>
    <mergeCell ref="CN34:CN36"/>
    <mergeCell ref="CO34:CO36"/>
    <mergeCell ref="CP34:CP36"/>
    <mergeCell ref="CQ34:CQ36"/>
    <mergeCell ref="CR34:CR36"/>
    <mergeCell ref="CS34:CS36"/>
    <mergeCell ref="CT34:CT36"/>
    <mergeCell ref="BB34:BB36"/>
    <mergeCell ref="BC34:BC36"/>
    <mergeCell ref="BD34:BD36"/>
    <mergeCell ref="BE34:BE36"/>
    <mergeCell ref="BF34:BF36"/>
    <mergeCell ref="BG34:BG36"/>
    <mergeCell ref="BH34:BH36"/>
    <mergeCell ref="BI34:BI36"/>
    <mergeCell ref="BJ34:BJ36"/>
    <mergeCell ref="AS34:AS36"/>
    <mergeCell ref="AT34:AT36"/>
    <mergeCell ref="AU34:AU36"/>
    <mergeCell ref="AV34:AV36"/>
    <mergeCell ref="AW34:AW36"/>
    <mergeCell ref="AX34:AX36"/>
    <mergeCell ref="AY34:AY36"/>
    <mergeCell ref="AZ34:AZ36"/>
    <mergeCell ref="BA34:BA36"/>
    <mergeCell ref="G161:G162"/>
    <mergeCell ref="AJ34:AJ36"/>
    <mergeCell ref="AK34:AK36"/>
    <mergeCell ref="AL34:AL36"/>
    <mergeCell ref="AM34:AM36"/>
    <mergeCell ref="AN34:AN36"/>
    <mergeCell ref="AO34:AO36"/>
    <mergeCell ref="AP34:AP36"/>
    <mergeCell ref="AQ34:AQ36"/>
    <mergeCell ref="AR34:AR36"/>
    <mergeCell ref="L20:L21"/>
    <mergeCell ref="E12:E13"/>
    <mergeCell ref="F12:F13"/>
    <mergeCell ref="E39:E41"/>
    <mergeCell ref="F39:F41"/>
    <mergeCell ref="I14:I15"/>
    <mergeCell ref="G42:G43"/>
    <mergeCell ref="E20:E21"/>
    <mergeCell ref="F20:F21"/>
    <mergeCell ref="G20:G21"/>
    <mergeCell ref="I20:I21"/>
    <mergeCell ref="AG34:AG36"/>
    <mergeCell ref="AH34:AH36"/>
    <mergeCell ref="AI34:AI36"/>
    <mergeCell ref="R34:R36"/>
    <mergeCell ref="S34:S36"/>
    <mergeCell ref="E32:E33"/>
    <mergeCell ref="F32:F33"/>
    <mergeCell ref="G32:G33"/>
    <mergeCell ref="I32:I33"/>
    <mergeCell ref="L32:L33"/>
    <mergeCell ref="I18:I19"/>
    <mergeCell ref="B20:B21"/>
    <mergeCell ref="C20:C21"/>
    <mergeCell ref="D20:D21"/>
    <mergeCell ref="C48:C49"/>
    <mergeCell ref="M34:M36"/>
    <mergeCell ref="N34:N36"/>
    <mergeCell ref="O34:O36"/>
    <mergeCell ref="P34:P36"/>
    <mergeCell ref="Q34:Q36"/>
    <mergeCell ref="J48:J49"/>
    <mergeCell ref="L48:L49"/>
    <mergeCell ref="I46:I47"/>
    <mergeCell ref="I48:I49"/>
    <mergeCell ref="J40:J41"/>
    <mergeCell ref="L42:L43"/>
    <mergeCell ref="H34:H35"/>
    <mergeCell ref="I44:I45"/>
    <mergeCell ref="L44:L45"/>
    <mergeCell ref="J34:J35"/>
    <mergeCell ref="B32:B33"/>
    <mergeCell ref="C32:C33"/>
    <mergeCell ref="D32:D33"/>
    <mergeCell ref="B42:B43"/>
    <mergeCell ref="E46:E47"/>
    <mergeCell ref="F46:F47"/>
    <mergeCell ref="F42:F43"/>
    <mergeCell ref="D48:D49"/>
    <mergeCell ref="C28:C29"/>
    <mergeCell ref="D28:D29"/>
    <mergeCell ref="E42:E43"/>
    <mergeCell ref="B22:B23"/>
    <mergeCell ref="C22:C23"/>
    <mergeCell ref="B14:B15"/>
    <mergeCell ref="E14:E15"/>
    <mergeCell ref="F14:F15"/>
    <mergeCell ref="G14:G15"/>
    <mergeCell ref="D14:D15"/>
    <mergeCell ref="G34:G35"/>
    <mergeCell ref="B46:B47"/>
    <mergeCell ref="C46:C47"/>
    <mergeCell ref="D46:D47"/>
    <mergeCell ref="B77:B78"/>
    <mergeCell ref="C14:C15"/>
    <mergeCell ref="B99:C100"/>
    <mergeCell ref="F99:F100"/>
    <mergeCell ref="E48:E49"/>
    <mergeCell ref="F48:F49"/>
    <mergeCell ref="F79:F80"/>
    <mergeCell ref="E81:E82"/>
    <mergeCell ref="F81:F82"/>
    <mergeCell ref="C42:C43"/>
    <mergeCell ref="D42:D43"/>
    <mergeCell ref="B48:B49"/>
    <mergeCell ref="C73:C74"/>
    <mergeCell ref="D73:D74"/>
    <mergeCell ref="B75:B76"/>
    <mergeCell ref="D77:D78"/>
    <mergeCell ref="D44:D45"/>
    <mergeCell ref="E44:E45"/>
    <mergeCell ref="F44:F45"/>
    <mergeCell ref="E28:E29"/>
    <mergeCell ref="F28:F29"/>
    <mergeCell ref="G28:G29"/>
    <mergeCell ref="G65:G66"/>
    <mergeCell ref="D219:D220"/>
    <mergeCell ref="G219:G220"/>
    <mergeCell ref="K219:K220"/>
    <mergeCell ref="I206:I207"/>
    <mergeCell ref="B165:C166"/>
    <mergeCell ref="D165:D166"/>
    <mergeCell ref="G210:G211"/>
    <mergeCell ref="K210:K211"/>
    <mergeCell ref="B201:L202"/>
    <mergeCell ref="B203:C205"/>
    <mergeCell ref="D203:D205"/>
    <mergeCell ref="G203:L203"/>
    <mergeCell ref="G204:G205"/>
    <mergeCell ref="K204:K205"/>
    <mergeCell ref="L208:L209"/>
    <mergeCell ref="L210:L211"/>
    <mergeCell ref="L204:L205"/>
    <mergeCell ref="B206:C207"/>
    <mergeCell ref="D206:D207"/>
    <mergeCell ref="G206:G207"/>
    <mergeCell ref="F210:F211"/>
    <mergeCell ref="E206:E207"/>
    <mergeCell ref="J219:J220"/>
    <mergeCell ref="I219:I220"/>
    <mergeCell ref="E176:E177"/>
    <mergeCell ref="F176:F177"/>
    <mergeCell ref="G176:G177"/>
    <mergeCell ref="C172:C173"/>
    <mergeCell ref="B214:C215"/>
    <mergeCell ref="H219:H220"/>
    <mergeCell ref="J178:J179"/>
    <mergeCell ref="K178:K179"/>
    <mergeCell ref="C229:L229"/>
    <mergeCell ref="C227:L227"/>
    <mergeCell ref="C228:L228"/>
    <mergeCell ref="L219:L220"/>
    <mergeCell ref="B216:C217"/>
    <mergeCell ref="D216:D217"/>
    <mergeCell ref="G216:G217"/>
    <mergeCell ref="K216:K217"/>
    <mergeCell ref="L216:L217"/>
    <mergeCell ref="L212:L213"/>
    <mergeCell ref="B208:C209"/>
    <mergeCell ref="D208:D209"/>
    <mergeCell ref="G208:G209"/>
    <mergeCell ref="K208:K209"/>
    <mergeCell ref="B210:C211"/>
    <mergeCell ref="D210:D211"/>
    <mergeCell ref="E203:E205"/>
    <mergeCell ref="F203:F205"/>
    <mergeCell ref="C222:L222"/>
    <mergeCell ref="B212:C213"/>
    <mergeCell ref="K206:K207"/>
    <mergeCell ref="H204:H205"/>
    <mergeCell ref="H206:H207"/>
    <mergeCell ref="H208:H209"/>
    <mergeCell ref="H210:H211"/>
    <mergeCell ref="H212:H213"/>
    <mergeCell ref="F216:F217"/>
    <mergeCell ref="E212:E213"/>
    <mergeCell ref="E219:E220"/>
    <mergeCell ref="F219:F220"/>
    <mergeCell ref="F212:F213"/>
    <mergeCell ref="B219:C220"/>
    <mergeCell ref="C223:L223"/>
    <mergeCell ref="C224:L224"/>
    <mergeCell ref="C225:L225"/>
    <mergeCell ref="C226:L226"/>
    <mergeCell ref="B2:L2"/>
    <mergeCell ref="B3:L3"/>
    <mergeCell ref="B4:L4"/>
    <mergeCell ref="B5:L5"/>
    <mergeCell ref="B6:L6"/>
    <mergeCell ref="B39:C41"/>
    <mergeCell ref="D39:D41"/>
    <mergeCell ref="G39:K39"/>
    <mergeCell ref="L39:L40"/>
    <mergeCell ref="G40:G41"/>
    <mergeCell ref="I40:I41"/>
    <mergeCell ref="B7:L7"/>
    <mergeCell ref="B38:L38"/>
    <mergeCell ref="L12:L13"/>
    <mergeCell ref="B34:C35"/>
    <mergeCell ref="D34:D35"/>
    <mergeCell ref="I34:I35"/>
    <mergeCell ref="G12:G13"/>
    <mergeCell ref="I12:I13"/>
    <mergeCell ref="G18:G19"/>
    <mergeCell ref="H178:H179"/>
    <mergeCell ref="B169:C171"/>
    <mergeCell ref="L18:L19"/>
    <mergeCell ref="L14:L15"/>
    <mergeCell ref="L81:L82"/>
    <mergeCell ref="B81:B82"/>
    <mergeCell ref="F60:F62"/>
    <mergeCell ref="I60:I62"/>
    <mergeCell ref="B161:C162"/>
    <mergeCell ref="I153:I154"/>
    <mergeCell ref="B145:L145"/>
    <mergeCell ref="L129:L130"/>
    <mergeCell ref="E142:E143"/>
    <mergeCell ref="H161:H162"/>
    <mergeCell ref="G151:G152"/>
    <mergeCell ref="G165:G166"/>
    <mergeCell ref="J147:J148"/>
    <mergeCell ref="I142:I143"/>
    <mergeCell ref="J142:J143"/>
    <mergeCell ref="S107:S108"/>
    <mergeCell ref="D121:D122"/>
    <mergeCell ref="G121:G122"/>
    <mergeCell ref="B118:C119"/>
    <mergeCell ref="D118:D119"/>
    <mergeCell ref="E146:E148"/>
    <mergeCell ref="F146:F148"/>
    <mergeCell ref="B149:B150"/>
    <mergeCell ref="E113:E114"/>
    <mergeCell ref="F113:F114"/>
    <mergeCell ref="L113:L114"/>
    <mergeCell ref="L146:L147"/>
    <mergeCell ref="G147:G148"/>
    <mergeCell ref="B136:L136"/>
    <mergeCell ref="B137:C139"/>
    <mergeCell ref="D137:D139"/>
    <mergeCell ref="K149:K150"/>
    <mergeCell ref="H149:H150"/>
    <mergeCell ref="F140:F141"/>
    <mergeCell ref="L142:L143"/>
    <mergeCell ref="F161:F162"/>
    <mergeCell ref="B1:L1"/>
    <mergeCell ref="B8:L8"/>
    <mergeCell ref="B9:C11"/>
    <mergeCell ref="D9:D11"/>
    <mergeCell ref="G9:K9"/>
    <mergeCell ref="L9:L10"/>
    <mergeCell ref="G10:G11"/>
    <mergeCell ref="I10:I11"/>
    <mergeCell ref="B12:B13"/>
    <mergeCell ref="C12:C13"/>
    <mergeCell ref="D12:D13"/>
    <mergeCell ref="E65:E66"/>
    <mergeCell ref="E75:E76"/>
    <mergeCell ref="J71:J72"/>
    <mergeCell ref="L65:L66"/>
    <mergeCell ref="B69:L69"/>
    <mergeCell ref="L70:L71"/>
    <mergeCell ref="B18:B19"/>
    <mergeCell ref="C18:C19"/>
    <mergeCell ref="D18:D19"/>
    <mergeCell ref="E18:E19"/>
    <mergeCell ref="F18:F19"/>
    <mergeCell ref="B44:B45"/>
    <mergeCell ref="C44:C45"/>
    <mergeCell ref="F9:F11"/>
    <mergeCell ref="C75:C76"/>
    <mergeCell ref="L73:L74"/>
    <mergeCell ref="H10:H11"/>
    <mergeCell ref="E9:E11"/>
    <mergeCell ref="I75:I76"/>
    <mergeCell ref="J10:J11"/>
    <mergeCell ref="E60:E62"/>
    <mergeCell ref="B16:B17"/>
    <mergeCell ref="C16:C17"/>
    <mergeCell ref="D16:D17"/>
    <mergeCell ref="E16:E17"/>
    <mergeCell ref="F16:F17"/>
    <mergeCell ref="G16:G17"/>
    <mergeCell ref="I16:I17"/>
    <mergeCell ref="L16:L17"/>
    <mergeCell ref="B91:B92"/>
    <mergeCell ref="C91:C92"/>
    <mergeCell ref="D91:D92"/>
    <mergeCell ref="E91:E92"/>
    <mergeCell ref="G91:G92"/>
    <mergeCell ref="I91:I92"/>
    <mergeCell ref="L91:L92"/>
    <mergeCell ref="J212:J213"/>
    <mergeCell ref="J216:J217"/>
    <mergeCell ref="L104:L105"/>
    <mergeCell ref="G105:G106"/>
    <mergeCell ref="L99:L100"/>
    <mergeCell ref="I121:I122"/>
    <mergeCell ref="I149:I150"/>
    <mergeCell ref="G149:G150"/>
    <mergeCell ref="B120:L120"/>
    <mergeCell ref="B103:L103"/>
    <mergeCell ref="I210:I211"/>
    <mergeCell ref="I212:I213"/>
    <mergeCell ref="I216:I217"/>
    <mergeCell ref="E121:E122"/>
    <mergeCell ref="I204:I205"/>
    <mergeCell ref="E165:E166"/>
    <mergeCell ref="F165:F166"/>
    <mergeCell ref="C176:C177"/>
    <mergeCell ref="D176:D177"/>
    <mergeCell ref="G137:K137"/>
    <mergeCell ref="L137:L138"/>
    <mergeCell ref="I118:I119"/>
    <mergeCell ref="B176:B177"/>
    <mergeCell ref="J165:J166"/>
    <mergeCell ref="I127:I128"/>
    <mergeCell ref="I176:I177"/>
    <mergeCell ref="L176:L177"/>
    <mergeCell ref="B174:B175"/>
    <mergeCell ref="C174:C175"/>
    <mergeCell ref="D174:D175"/>
    <mergeCell ref="E174:E175"/>
    <mergeCell ref="F174:F175"/>
    <mergeCell ref="G174:G175"/>
    <mergeCell ref="I174:I175"/>
    <mergeCell ref="J121:J122"/>
    <mergeCell ref="F121:F122"/>
    <mergeCell ref="E149:E150"/>
    <mergeCell ref="F149:F150"/>
    <mergeCell ref="B157:B158"/>
    <mergeCell ref="C157:C158"/>
    <mergeCell ref="D157:D158"/>
    <mergeCell ref="E157:E158"/>
    <mergeCell ref="F157:F158"/>
    <mergeCell ref="G157:G158"/>
    <mergeCell ref="I165:I166"/>
    <mergeCell ref="J170:J171"/>
    <mergeCell ref="H165:H166"/>
    <mergeCell ref="F151:F152"/>
    <mergeCell ref="J133:J134"/>
    <mergeCell ref="L93:L94"/>
    <mergeCell ref="B83:B84"/>
    <mergeCell ref="B93:B94"/>
    <mergeCell ref="D93:D94"/>
    <mergeCell ref="F104:F106"/>
    <mergeCell ref="C107:C108"/>
    <mergeCell ref="B111:B112"/>
    <mergeCell ref="C111:C112"/>
    <mergeCell ref="D111:D112"/>
    <mergeCell ref="C113:C114"/>
    <mergeCell ref="D113:D114"/>
    <mergeCell ref="G113:G114"/>
    <mergeCell ref="L115:L116"/>
    <mergeCell ref="D107:D108"/>
    <mergeCell ref="B107:B108"/>
    <mergeCell ref="F107:F108"/>
    <mergeCell ref="C97:C98"/>
    <mergeCell ref="D97:D98"/>
    <mergeCell ref="E97:E98"/>
    <mergeCell ref="H107:H108"/>
    <mergeCell ref="C115:C116"/>
    <mergeCell ref="C93:C94"/>
    <mergeCell ref="C83:C84"/>
    <mergeCell ref="D83:D84"/>
    <mergeCell ref="L95:L96"/>
    <mergeCell ref="L97:L98"/>
    <mergeCell ref="I95:I96"/>
    <mergeCell ref="E89:E90"/>
    <mergeCell ref="F83:F84"/>
    <mergeCell ref="L83:L84"/>
    <mergeCell ref="D85:D86"/>
    <mergeCell ref="D87:D88"/>
    <mergeCell ref="I115:I116"/>
    <mergeCell ref="K157:K158"/>
    <mergeCell ref="L157:L158"/>
    <mergeCell ref="L107:L108"/>
    <mergeCell ref="D129:D130"/>
    <mergeCell ref="E129:E130"/>
    <mergeCell ref="F129:F130"/>
    <mergeCell ref="G129:G130"/>
    <mergeCell ref="I129:I130"/>
    <mergeCell ref="G126:K126"/>
    <mergeCell ref="I155:I156"/>
    <mergeCell ref="K155:K156"/>
    <mergeCell ref="L155:L156"/>
    <mergeCell ref="L149:L150"/>
    <mergeCell ref="B133:C134"/>
    <mergeCell ref="D133:D134"/>
    <mergeCell ref="E133:E134"/>
    <mergeCell ref="F133:F134"/>
    <mergeCell ref="G133:G134"/>
    <mergeCell ref="H133:H134"/>
    <mergeCell ref="I133:I134"/>
    <mergeCell ref="G138:G139"/>
    <mergeCell ref="H138:H139"/>
    <mergeCell ref="D153:D154"/>
    <mergeCell ref="G153:G154"/>
    <mergeCell ref="G118:G119"/>
    <mergeCell ref="L118:L119"/>
    <mergeCell ref="B125:L125"/>
    <mergeCell ref="B126:C128"/>
    <mergeCell ref="D126:D128"/>
    <mergeCell ref="F153:F154"/>
    <mergeCell ref="B151:B152"/>
    <mergeCell ref="B104:C106"/>
    <mergeCell ref="D99:D100"/>
    <mergeCell ref="G73:G74"/>
    <mergeCell ref="L56:L57"/>
    <mergeCell ref="L161:L162"/>
    <mergeCell ref="I161:I162"/>
    <mergeCell ref="B153:B154"/>
    <mergeCell ref="C153:C154"/>
    <mergeCell ref="B85:B86"/>
    <mergeCell ref="B79:B80"/>
    <mergeCell ref="E87:E88"/>
    <mergeCell ref="G87:G88"/>
    <mergeCell ref="I87:I88"/>
    <mergeCell ref="L87:L88"/>
    <mergeCell ref="B89:B90"/>
    <mergeCell ref="C89:C90"/>
    <mergeCell ref="D89:D90"/>
    <mergeCell ref="G89:G90"/>
    <mergeCell ref="C81:C82"/>
    <mergeCell ref="D81:D82"/>
    <mergeCell ref="G81:G82"/>
    <mergeCell ref="I85:I86"/>
    <mergeCell ref="L85:L86"/>
    <mergeCell ref="I157:I158"/>
    <mergeCell ref="L126:L127"/>
    <mergeCell ref="G127:G128"/>
    <mergeCell ref="H127:H128"/>
    <mergeCell ref="F131:F132"/>
    <mergeCell ref="B129:B130"/>
    <mergeCell ref="E137:E139"/>
    <mergeCell ref="F137:F139"/>
    <mergeCell ref="L133:L134"/>
  </mergeCells>
  <printOptions horizontalCentered="1"/>
  <pageMargins left="0.43307086614173229" right="0.43307086614173229" top="0.35433070866141736" bottom="0.15748031496062992" header="0" footer="0"/>
  <pageSetup paperSize="9" scale="74" fitToHeight="0" orientation="landscape" useFirstPageNumber="1" r:id="rId1"/>
  <headerFooter alignWithMargins="0">
    <oddFooter>&amp;R&amp;P</oddFooter>
  </headerFooter>
  <rowBreaks count="6" manualBreakCount="6">
    <brk id="36" max="12" man="1"/>
    <brk id="67" max="12" man="1"/>
    <brk id="102" max="12" man="1"/>
    <brk id="135" max="12" man="1"/>
    <brk id="166" max="12" man="1"/>
    <brk id="19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F1618-C6C6-4F89-AF77-7CCBA1E543F7}">
  <dimension ref="A1:K21"/>
  <sheetViews>
    <sheetView showZeros="0" tabSelected="1" zoomScaleNormal="100" workbookViewId="0">
      <selection activeCell="G13" sqref="G13"/>
    </sheetView>
  </sheetViews>
  <sheetFormatPr defaultRowHeight="12.75" x14ac:dyDescent="0.2"/>
  <cols>
    <col min="1" max="1" width="5.42578125" customWidth="1"/>
    <col min="2" max="2" width="43.7109375" customWidth="1"/>
    <col min="3" max="3" width="15.42578125" customWidth="1"/>
    <col min="4" max="4" width="11.85546875" customWidth="1"/>
    <col min="5" max="5" width="18.42578125" customWidth="1"/>
    <col min="6" max="6" width="14" bestFit="1" customWidth="1"/>
    <col min="7" max="7" width="14" customWidth="1"/>
    <col min="8" max="8" width="13.28515625" customWidth="1"/>
    <col min="9" max="9" width="11.42578125" customWidth="1"/>
    <col min="10" max="10" width="12.28515625" customWidth="1"/>
    <col min="11" max="11" width="11.85546875" customWidth="1"/>
    <col min="12" max="12" width="12" bestFit="1" customWidth="1"/>
    <col min="13" max="13" width="10.42578125" bestFit="1" customWidth="1"/>
  </cols>
  <sheetData>
    <row r="1" spans="1:11" ht="19.5" customHeight="1" x14ac:dyDescent="0.2"/>
    <row r="2" spans="1:11" ht="19.5" customHeight="1" x14ac:dyDescent="0.25">
      <c r="B2" s="23" t="s">
        <v>118</v>
      </c>
    </row>
    <row r="3" spans="1:11" ht="19.5" customHeight="1" x14ac:dyDescent="0.25">
      <c r="B3" s="23" t="s">
        <v>202</v>
      </c>
    </row>
    <row r="4" spans="1:11" ht="27" customHeight="1" x14ac:dyDescent="0.25">
      <c r="B4" s="668" t="s">
        <v>201</v>
      </c>
      <c r="C4" s="668"/>
      <c r="D4" s="668"/>
      <c r="E4" s="668"/>
      <c r="K4" s="369"/>
    </row>
    <row r="5" spans="1:11" ht="33.75" customHeight="1" x14ac:dyDescent="0.2">
      <c r="B5" s="357"/>
      <c r="C5" s="368"/>
      <c r="D5" s="368"/>
      <c r="E5" s="368"/>
      <c r="K5" s="369"/>
    </row>
    <row r="6" spans="1:11" x14ac:dyDescent="0.2">
      <c r="K6" s="369"/>
    </row>
    <row r="7" spans="1:11" ht="35.25" customHeight="1" x14ac:dyDescent="0.2">
      <c r="B7" s="370" t="s">
        <v>193</v>
      </c>
      <c r="C7" s="371" t="s">
        <v>200</v>
      </c>
      <c r="D7" s="376" t="s">
        <v>194</v>
      </c>
      <c r="E7" s="371" t="s">
        <v>195</v>
      </c>
      <c r="F7" s="356"/>
      <c r="G7" s="356"/>
      <c r="K7" s="369"/>
    </row>
    <row r="8" spans="1:11" ht="18" customHeight="1" x14ac:dyDescent="0.2">
      <c r="A8" s="372">
        <v>1</v>
      </c>
      <c r="B8" s="373" t="s">
        <v>196</v>
      </c>
      <c r="C8" s="375">
        <v>1296</v>
      </c>
      <c r="D8" s="374"/>
      <c r="E8" s="374">
        <f>C8*D8</f>
        <v>0</v>
      </c>
      <c r="K8" s="369"/>
    </row>
    <row r="9" spans="1:11" ht="18" customHeight="1" x14ac:dyDescent="0.2">
      <c r="A9" s="372">
        <v>4</v>
      </c>
      <c r="B9" s="373" t="s">
        <v>197</v>
      </c>
      <c r="C9" s="375">
        <v>3204</v>
      </c>
      <c r="D9" s="374"/>
      <c r="E9" s="374">
        <f t="shared" ref="E9:E10" si="0">C9*D9</f>
        <v>0</v>
      </c>
    </row>
    <row r="10" spans="1:11" ht="18" customHeight="1" x14ac:dyDescent="0.2">
      <c r="A10" s="372">
        <v>8</v>
      </c>
      <c r="B10" s="373" t="s">
        <v>198</v>
      </c>
      <c r="C10" s="375">
        <v>996</v>
      </c>
      <c r="D10" s="374"/>
      <c r="E10" s="374">
        <f t="shared" si="0"/>
        <v>0</v>
      </c>
    </row>
    <row r="12" spans="1:11" ht="18" customHeight="1" x14ac:dyDescent="0.25">
      <c r="D12" s="23" t="s">
        <v>199</v>
      </c>
      <c r="E12" s="814">
        <f>SUM(E8:E11)</f>
        <v>0</v>
      </c>
    </row>
    <row r="13" spans="1:11" ht="19.5" customHeight="1" x14ac:dyDescent="0.2">
      <c r="D13" s="3" t="s">
        <v>205</v>
      </c>
      <c r="E13" s="377">
        <f>E12*0.25</f>
        <v>0</v>
      </c>
    </row>
    <row r="14" spans="1:11" ht="36.75" customHeight="1" x14ac:dyDescent="0.25">
      <c r="D14" s="378" t="s">
        <v>206</v>
      </c>
      <c r="E14" s="377">
        <f>E12*1.25</f>
        <v>0</v>
      </c>
      <c r="F14" s="369"/>
    </row>
    <row r="16" spans="1:11" ht="54" customHeight="1" x14ac:dyDescent="0.2"/>
    <row r="17" spans="2:4" ht="15.75" customHeight="1" x14ac:dyDescent="0.2">
      <c r="B17" s="200" t="s">
        <v>203</v>
      </c>
    </row>
    <row r="21" spans="2:4" ht="14.25" x14ac:dyDescent="0.2">
      <c r="D21" s="200" t="s">
        <v>204</v>
      </c>
    </row>
  </sheetData>
  <mergeCells count="1">
    <mergeCell ref="B4:E4"/>
  </mergeCells>
  <pageMargins left="0.7" right="0.7" top="0.75" bottom="0.75" header="0.3" footer="0.3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0"/>
    <pageSetUpPr fitToPage="1"/>
  </sheetPr>
  <dimension ref="A1:P272"/>
  <sheetViews>
    <sheetView topLeftCell="A109" zoomScale="85" zoomScaleNormal="85" workbookViewId="0">
      <selection activeCell="D102" sqref="D102:D103"/>
    </sheetView>
  </sheetViews>
  <sheetFormatPr defaultColWidth="9.140625" defaultRowHeight="12.75" x14ac:dyDescent="0.2"/>
  <cols>
    <col min="1" max="1" width="4.28515625" style="1" customWidth="1"/>
    <col min="2" max="2" width="59.85546875" style="1" customWidth="1"/>
    <col min="3" max="3" width="18.42578125" style="1" customWidth="1"/>
    <col min="4" max="4" width="17.42578125" style="1" customWidth="1"/>
    <col min="5" max="5" width="20.7109375" style="1" customWidth="1"/>
    <col min="6" max="6" width="19.28515625" style="1" customWidth="1"/>
    <col min="7" max="7" width="23.28515625" style="1" customWidth="1"/>
    <col min="8" max="16384" width="9.140625" style="1"/>
  </cols>
  <sheetData>
    <row r="1" spans="1:15" ht="34.5" customHeight="1" x14ac:dyDescent="0.2">
      <c r="A1" s="777" t="s">
        <v>28</v>
      </c>
      <c r="B1" s="777"/>
      <c r="C1" s="777"/>
      <c r="D1" s="777"/>
      <c r="E1" s="777"/>
      <c r="F1" s="777"/>
      <c r="G1" s="777"/>
    </row>
    <row r="2" spans="1:15" ht="19.5" customHeight="1" x14ac:dyDescent="0.2">
      <c r="A2" s="528"/>
      <c r="B2" s="528"/>
      <c r="C2" s="528"/>
      <c r="D2" s="528"/>
      <c r="E2" s="528"/>
      <c r="F2" s="528"/>
      <c r="G2" s="528"/>
    </row>
    <row r="3" spans="1:15" ht="26.25" customHeight="1" x14ac:dyDescent="0.35">
      <c r="A3" s="778" t="s">
        <v>29</v>
      </c>
      <c r="B3" s="778"/>
      <c r="C3" s="778"/>
      <c r="D3" s="778"/>
      <c r="E3" s="778"/>
      <c r="F3" s="778"/>
      <c r="G3" s="778"/>
    </row>
    <row r="4" spans="1:15" ht="17.25" customHeight="1" x14ac:dyDescent="0.2">
      <c r="A4" s="507"/>
      <c r="B4" s="507"/>
      <c r="C4" s="507"/>
      <c r="D4" s="507"/>
      <c r="E4" s="507"/>
      <c r="F4" s="507"/>
      <c r="G4" s="507"/>
    </row>
    <row r="5" spans="1:15" ht="38.25" customHeight="1" x14ac:dyDescent="0.2">
      <c r="A5" s="531" t="s">
        <v>27</v>
      </c>
      <c r="B5" s="531"/>
      <c r="C5" s="531"/>
      <c r="D5" s="531"/>
      <c r="E5" s="531"/>
      <c r="F5" s="531"/>
      <c r="G5" s="531"/>
    </row>
    <row r="6" spans="1:15" ht="28.5" customHeight="1" thickBot="1" x14ac:dyDescent="0.25">
      <c r="A6" s="532"/>
      <c r="B6" s="532"/>
      <c r="C6" s="532"/>
      <c r="D6" s="532"/>
      <c r="E6" s="532"/>
      <c r="F6" s="532"/>
      <c r="G6" s="532"/>
    </row>
    <row r="7" spans="1:15" s="11" customFormat="1" ht="27.75" customHeight="1" thickBot="1" x14ac:dyDescent="0.25">
      <c r="A7" s="494" t="s">
        <v>40</v>
      </c>
      <c r="B7" s="495"/>
      <c r="C7" s="495"/>
      <c r="D7" s="495"/>
      <c r="E7" s="495"/>
      <c r="F7" s="495"/>
      <c r="G7" s="496"/>
    </row>
    <row r="8" spans="1:15" s="23" customFormat="1" ht="18" customHeight="1" x14ac:dyDescent="0.25">
      <c r="A8" s="381" t="s">
        <v>0</v>
      </c>
      <c r="B8" s="382"/>
      <c r="C8" s="420" t="s">
        <v>30</v>
      </c>
      <c r="D8" s="420" t="s">
        <v>32</v>
      </c>
      <c r="E8" s="420"/>
      <c r="F8" s="420"/>
      <c r="G8" s="418" t="s">
        <v>1</v>
      </c>
    </row>
    <row r="9" spans="1:15" s="23" customFormat="1" ht="18" customHeight="1" x14ac:dyDescent="0.25">
      <c r="A9" s="381"/>
      <c r="B9" s="382"/>
      <c r="C9" s="508"/>
      <c r="D9" s="419" t="s">
        <v>2</v>
      </c>
      <c r="E9" s="467" t="s">
        <v>3</v>
      </c>
      <c r="F9" s="40" t="s">
        <v>4</v>
      </c>
      <c r="G9" s="418"/>
    </row>
    <row r="10" spans="1:15" s="23" customFormat="1" ht="18" customHeight="1" x14ac:dyDescent="0.25">
      <c r="A10" s="381"/>
      <c r="B10" s="382"/>
      <c r="C10" s="508"/>
      <c r="D10" s="420"/>
      <c r="E10" s="468"/>
      <c r="F10" s="51" t="s">
        <v>5</v>
      </c>
      <c r="G10" s="4" t="s">
        <v>6</v>
      </c>
    </row>
    <row r="11" spans="1:15" s="45" customFormat="1" ht="18.95" customHeight="1" x14ac:dyDescent="0.25">
      <c r="A11" s="395" t="s">
        <v>7</v>
      </c>
      <c r="B11" s="412" t="s">
        <v>26</v>
      </c>
      <c r="C11" s="436">
        <v>1500000</v>
      </c>
      <c r="D11" s="438" t="s">
        <v>11</v>
      </c>
      <c r="E11" s="405">
        <f>C11-F11</f>
        <v>1160000</v>
      </c>
      <c r="F11" s="44">
        <v>340000</v>
      </c>
      <c r="G11" s="389" t="s">
        <v>12</v>
      </c>
    </row>
    <row r="12" spans="1:15" s="45" customFormat="1" ht="18.95" customHeight="1" thickBot="1" x14ac:dyDescent="0.3">
      <c r="A12" s="425"/>
      <c r="B12" s="413"/>
      <c r="C12" s="436"/>
      <c r="D12" s="438"/>
      <c r="E12" s="680"/>
      <c r="F12" s="60"/>
      <c r="G12" s="407"/>
    </row>
    <row r="13" spans="1:15" ht="18.95" customHeight="1" x14ac:dyDescent="0.2">
      <c r="A13" s="681" t="s">
        <v>42</v>
      </c>
      <c r="B13" s="682"/>
      <c r="C13" s="685">
        <f>SUM(C11:C12)</f>
        <v>1500000</v>
      </c>
      <c r="D13" s="685">
        <f>SUM(D11:D12)</f>
        <v>0</v>
      </c>
      <c r="E13" s="687">
        <f>E11</f>
        <v>1160000</v>
      </c>
      <c r="F13" s="13">
        <f>F11</f>
        <v>340000</v>
      </c>
      <c r="G13" s="689"/>
      <c r="O13" s="2"/>
    </row>
    <row r="14" spans="1:15" ht="18.95" customHeight="1" thickBot="1" x14ac:dyDescent="0.25">
      <c r="A14" s="683"/>
      <c r="B14" s="684"/>
      <c r="C14" s="686"/>
      <c r="D14" s="686"/>
      <c r="E14" s="688"/>
      <c r="F14" s="14">
        <f>F12</f>
        <v>0</v>
      </c>
      <c r="G14" s="690"/>
    </row>
    <row r="15" spans="1:15" s="2" customFormat="1" ht="22.5" customHeight="1" thickBot="1" x14ac:dyDescent="0.25">
      <c r="A15" s="52"/>
      <c r="B15" s="49"/>
      <c r="C15" s="49"/>
      <c r="D15" s="49"/>
      <c r="E15" s="49"/>
      <c r="F15" s="49"/>
      <c r="G15" s="62"/>
    </row>
    <row r="16" spans="1:15" s="11" customFormat="1" ht="27" customHeight="1" thickBot="1" x14ac:dyDescent="0.25">
      <c r="A16" s="494" t="s">
        <v>41</v>
      </c>
      <c r="B16" s="495"/>
      <c r="C16" s="495"/>
      <c r="D16" s="495"/>
      <c r="E16" s="495"/>
      <c r="F16" s="495"/>
      <c r="G16" s="496"/>
    </row>
    <row r="17" spans="1:10" s="61" customFormat="1" ht="18.75" customHeight="1" x14ac:dyDescent="0.2">
      <c r="A17" s="381" t="s">
        <v>0</v>
      </c>
      <c r="B17" s="382"/>
      <c r="C17" s="420" t="s">
        <v>30</v>
      </c>
      <c r="D17" s="420" t="s">
        <v>32</v>
      </c>
      <c r="E17" s="420"/>
      <c r="F17" s="420"/>
      <c r="G17" s="418" t="s">
        <v>1</v>
      </c>
    </row>
    <row r="18" spans="1:10" s="61" customFormat="1" ht="18.75" customHeight="1" x14ac:dyDescent="0.2">
      <c r="A18" s="381"/>
      <c r="B18" s="382"/>
      <c r="C18" s="508"/>
      <c r="D18" s="419" t="s">
        <v>2</v>
      </c>
      <c r="E18" s="467" t="s">
        <v>3</v>
      </c>
      <c r="F18" s="467" t="s">
        <v>5</v>
      </c>
      <c r="G18" s="418"/>
    </row>
    <row r="19" spans="1:10" s="61" customFormat="1" ht="18.75" customHeight="1" x14ac:dyDescent="0.2">
      <c r="A19" s="381"/>
      <c r="B19" s="382"/>
      <c r="C19" s="508"/>
      <c r="D19" s="420"/>
      <c r="E19" s="468"/>
      <c r="F19" s="468"/>
      <c r="G19" s="4" t="s">
        <v>6</v>
      </c>
    </row>
    <row r="20" spans="1:10" s="47" customFormat="1" ht="17.100000000000001" customHeight="1" x14ac:dyDescent="0.2">
      <c r="A20" s="399" t="s">
        <v>7</v>
      </c>
      <c r="B20" s="412" t="s">
        <v>61</v>
      </c>
      <c r="C20" s="436">
        <v>4000000</v>
      </c>
      <c r="D20" s="776"/>
      <c r="E20" s="405">
        <f>C20*0.8</f>
        <v>3200000</v>
      </c>
      <c r="F20" s="456">
        <f>C20-E20</f>
        <v>800000</v>
      </c>
      <c r="G20" s="389"/>
    </row>
    <row r="21" spans="1:10" s="11" customFormat="1" ht="17.100000000000001" customHeight="1" x14ac:dyDescent="0.2">
      <c r="A21" s="400"/>
      <c r="B21" s="447"/>
      <c r="C21" s="436"/>
      <c r="D21" s="776"/>
      <c r="E21" s="406"/>
      <c r="F21" s="457"/>
      <c r="G21" s="390"/>
    </row>
    <row r="22" spans="1:10" ht="17.100000000000001" customHeight="1" x14ac:dyDescent="0.2">
      <c r="A22" s="395" t="s">
        <v>9</v>
      </c>
      <c r="B22" s="412" t="s">
        <v>59</v>
      </c>
      <c r="C22" s="602">
        <v>4770000</v>
      </c>
      <c r="D22" s="456"/>
      <c r="E22" s="405">
        <f>C22*0.8</f>
        <v>3816000</v>
      </c>
      <c r="F22" s="456">
        <f>C22-E22</f>
        <v>954000</v>
      </c>
      <c r="G22" s="775"/>
    </row>
    <row r="23" spans="1:10" s="2" customFormat="1" ht="17.100000000000001" customHeight="1" x14ac:dyDescent="0.2">
      <c r="A23" s="396"/>
      <c r="B23" s="447"/>
      <c r="C23" s="451"/>
      <c r="D23" s="457"/>
      <c r="E23" s="406"/>
      <c r="F23" s="457"/>
      <c r="G23" s="390"/>
    </row>
    <row r="24" spans="1:10" s="16" customFormat="1" ht="17.100000000000001" customHeight="1" x14ac:dyDescent="0.2">
      <c r="A24" s="395" t="s">
        <v>10</v>
      </c>
      <c r="B24" s="412" t="s">
        <v>60</v>
      </c>
      <c r="C24" s="602">
        <v>1250000</v>
      </c>
      <c r="D24" s="456"/>
      <c r="E24" s="405">
        <f>C24*0.8</f>
        <v>1000000</v>
      </c>
      <c r="F24" s="456">
        <f>C24-E24</f>
        <v>250000</v>
      </c>
      <c r="G24" s="389"/>
    </row>
    <row r="25" spans="1:10" s="18" customFormat="1" ht="17.100000000000001" customHeight="1" x14ac:dyDescent="0.25">
      <c r="A25" s="396"/>
      <c r="B25" s="447"/>
      <c r="C25" s="451"/>
      <c r="D25" s="457"/>
      <c r="E25" s="406"/>
      <c r="F25" s="457"/>
      <c r="G25" s="390"/>
    </row>
    <row r="26" spans="1:10" s="22" customFormat="1" ht="17.100000000000001" customHeight="1" x14ac:dyDescent="0.25">
      <c r="A26" s="538" t="s">
        <v>13</v>
      </c>
      <c r="B26" s="412" t="s">
        <v>62</v>
      </c>
      <c r="C26" s="769"/>
      <c r="D26" s="387"/>
      <c r="E26" s="405"/>
      <c r="F26" s="773"/>
      <c r="G26" s="771"/>
    </row>
    <row r="27" spans="1:10" s="22" customFormat="1" ht="17.100000000000001" customHeight="1" thickBot="1" x14ac:dyDescent="0.3">
      <c r="A27" s="539"/>
      <c r="B27" s="413"/>
      <c r="C27" s="770"/>
      <c r="D27" s="388"/>
      <c r="E27" s="406"/>
      <c r="F27" s="774"/>
      <c r="G27" s="772"/>
    </row>
    <row r="28" spans="1:10" s="23" customFormat="1" ht="20.100000000000001" customHeight="1" x14ac:dyDescent="0.25">
      <c r="A28" s="681" t="s">
        <v>43</v>
      </c>
      <c r="B28" s="682"/>
      <c r="C28" s="685">
        <f>SUM(C20:C27)</f>
        <v>10020000</v>
      </c>
      <c r="D28" s="685">
        <f t="shared" ref="D28:F28" si="0">SUM(D20:D27)</f>
        <v>0</v>
      </c>
      <c r="E28" s="685">
        <f t="shared" si="0"/>
        <v>8016000</v>
      </c>
      <c r="F28" s="685">
        <f t="shared" si="0"/>
        <v>2004000</v>
      </c>
      <c r="G28" s="689"/>
      <c r="J28" s="23" t="s">
        <v>14</v>
      </c>
    </row>
    <row r="29" spans="1:10" s="23" customFormat="1" ht="20.100000000000001" customHeight="1" thickBot="1" x14ac:dyDescent="0.3">
      <c r="A29" s="683"/>
      <c r="B29" s="684"/>
      <c r="C29" s="686"/>
      <c r="D29" s="686"/>
      <c r="E29" s="686"/>
      <c r="F29" s="686"/>
      <c r="G29" s="690"/>
    </row>
    <row r="30" spans="1:10" s="23" customFormat="1" ht="29.25" customHeight="1" thickBot="1" x14ac:dyDescent="0.35">
      <c r="A30" s="56"/>
      <c r="B30" s="56"/>
      <c r="C30" s="57"/>
      <c r="D30" s="57"/>
      <c r="E30" s="58"/>
      <c r="F30" s="58"/>
      <c r="G30" s="59"/>
    </row>
    <row r="31" spans="1:10" s="48" customFormat="1" ht="27" customHeight="1" thickBot="1" x14ac:dyDescent="0.25">
      <c r="A31" s="494" t="s">
        <v>44</v>
      </c>
      <c r="B31" s="495"/>
      <c r="C31" s="495"/>
      <c r="D31" s="495"/>
      <c r="E31" s="495"/>
      <c r="F31" s="495"/>
      <c r="G31" s="496"/>
    </row>
    <row r="32" spans="1:10" s="61" customFormat="1" ht="18.75" customHeight="1" x14ac:dyDescent="0.2">
      <c r="A32" s="379" t="s">
        <v>0</v>
      </c>
      <c r="B32" s="380"/>
      <c r="C32" s="420" t="s">
        <v>30</v>
      </c>
      <c r="D32" s="420" t="s">
        <v>32</v>
      </c>
      <c r="E32" s="420"/>
      <c r="F32" s="420"/>
      <c r="G32" s="418" t="s">
        <v>1</v>
      </c>
    </row>
    <row r="33" spans="1:7" s="61" customFormat="1" ht="18.75" customHeight="1" x14ac:dyDescent="0.2">
      <c r="A33" s="381"/>
      <c r="B33" s="382"/>
      <c r="C33" s="508"/>
      <c r="D33" s="419" t="s">
        <v>2</v>
      </c>
      <c r="E33" s="467" t="s">
        <v>3</v>
      </c>
      <c r="F33" s="40" t="s">
        <v>4</v>
      </c>
      <c r="G33" s="418"/>
    </row>
    <row r="34" spans="1:7" s="61" customFormat="1" ht="18.75" customHeight="1" x14ac:dyDescent="0.2">
      <c r="A34" s="383"/>
      <c r="B34" s="384"/>
      <c r="C34" s="508"/>
      <c r="D34" s="420"/>
      <c r="E34" s="468"/>
      <c r="F34" s="40" t="s">
        <v>5</v>
      </c>
      <c r="G34" s="4" t="s">
        <v>6</v>
      </c>
    </row>
    <row r="35" spans="1:7" s="48" customFormat="1" ht="23.1" customHeight="1" x14ac:dyDescent="0.2">
      <c r="A35" s="425" t="s">
        <v>7</v>
      </c>
      <c r="B35" s="447" t="s">
        <v>31</v>
      </c>
      <c r="C35" s="451">
        <v>160000</v>
      </c>
      <c r="D35" s="631">
        <f>C35-F35</f>
        <v>85000</v>
      </c>
      <c r="E35" s="456"/>
      <c r="F35" s="46">
        <v>75000</v>
      </c>
      <c r="G35" s="389" t="s">
        <v>36</v>
      </c>
    </row>
    <row r="36" spans="1:7" s="26" customFormat="1" ht="23.1" customHeight="1" x14ac:dyDescent="0.2">
      <c r="A36" s="396"/>
      <c r="B36" s="448"/>
      <c r="C36" s="436"/>
      <c r="D36" s="457"/>
      <c r="E36" s="457"/>
      <c r="F36" s="44"/>
      <c r="G36" s="390"/>
    </row>
    <row r="37" spans="1:7" s="26" customFormat="1" ht="23.1" customHeight="1" x14ac:dyDescent="0.2">
      <c r="A37" s="669" t="s">
        <v>9</v>
      </c>
      <c r="B37" s="447" t="s">
        <v>37</v>
      </c>
      <c r="C37" s="665">
        <v>420000</v>
      </c>
      <c r="D37" s="403">
        <v>70000</v>
      </c>
      <c r="E37" s="403"/>
      <c r="F37" s="42">
        <v>350000</v>
      </c>
      <c r="G37" s="389" t="s">
        <v>36</v>
      </c>
    </row>
    <row r="38" spans="1:7" s="26" customFormat="1" ht="23.1" customHeight="1" x14ac:dyDescent="0.2">
      <c r="A38" s="670"/>
      <c r="B38" s="448"/>
      <c r="C38" s="665"/>
      <c r="D38" s="404"/>
      <c r="E38" s="404"/>
      <c r="F38" s="43"/>
      <c r="G38" s="390"/>
    </row>
    <row r="39" spans="1:7" s="26" customFormat="1" ht="23.1" customHeight="1" x14ac:dyDescent="0.2">
      <c r="A39" s="425" t="s">
        <v>10</v>
      </c>
      <c r="B39" s="447" t="s">
        <v>39</v>
      </c>
      <c r="C39" s="411">
        <v>1180000</v>
      </c>
      <c r="D39" s="452">
        <v>370000</v>
      </c>
      <c r="E39" s="403"/>
      <c r="F39" s="43">
        <v>810000</v>
      </c>
      <c r="G39" s="389" t="s">
        <v>12</v>
      </c>
    </row>
    <row r="40" spans="1:7" ht="23.1" customHeight="1" thickBot="1" x14ac:dyDescent="0.25">
      <c r="A40" s="396"/>
      <c r="B40" s="448"/>
      <c r="C40" s="665"/>
      <c r="D40" s="404"/>
      <c r="E40" s="768"/>
      <c r="F40" s="42" t="s">
        <v>14</v>
      </c>
      <c r="G40" s="390"/>
    </row>
    <row r="41" spans="1:7" ht="23.1" customHeight="1" x14ac:dyDescent="0.2">
      <c r="A41" s="395" t="s">
        <v>13</v>
      </c>
      <c r="B41" s="780" t="s">
        <v>73</v>
      </c>
      <c r="C41" s="410">
        <v>200000</v>
      </c>
      <c r="D41" s="403">
        <v>200000</v>
      </c>
      <c r="E41" s="68"/>
      <c r="F41" s="43"/>
      <c r="G41" s="389" t="s">
        <v>36</v>
      </c>
    </row>
    <row r="42" spans="1:7" ht="23.1" customHeight="1" thickBot="1" x14ac:dyDescent="0.25">
      <c r="A42" s="779"/>
      <c r="B42" s="781"/>
      <c r="C42" s="782"/>
      <c r="D42" s="768"/>
      <c r="E42" s="68"/>
      <c r="F42" s="43"/>
      <c r="G42" s="390"/>
    </row>
    <row r="43" spans="1:7" ht="18.95" customHeight="1" x14ac:dyDescent="0.2">
      <c r="A43" s="681" t="s">
        <v>17</v>
      </c>
      <c r="B43" s="682"/>
      <c r="C43" s="685">
        <f>SUM(C35:C42)</f>
        <v>1960000</v>
      </c>
      <c r="D43" s="685">
        <f>SUM(D35:D42)</f>
        <v>725000</v>
      </c>
      <c r="E43" s="685">
        <f>SUM(E35,E37,E39,)</f>
        <v>0</v>
      </c>
      <c r="F43" s="13">
        <f>F35+F37+F39</f>
        <v>1235000</v>
      </c>
      <c r="G43" s="766"/>
    </row>
    <row r="44" spans="1:7" s="2" customFormat="1" ht="20.25" customHeight="1" thickBot="1" x14ac:dyDescent="0.25">
      <c r="A44" s="683"/>
      <c r="B44" s="684"/>
      <c r="C44" s="686"/>
      <c r="D44" s="686"/>
      <c r="E44" s="686"/>
      <c r="F44" s="14">
        <v>0</v>
      </c>
      <c r="G44" s="767"/>
    </row>
    <row r="45" spans="1:7" s="18" customFormat="1" ht="18.95" customHeight="1" thickBot="1" x14ac:dyDescent="0.3">
      <c r="A45" s="491"/>
      <c r="B45" s="492"/>
      <c r="C45" s="492"/>
      <c r="D45" s="492"/>
      <c r="E45" s="492"/>
      <c r="F45" s="492"/>
      <c r="G45" s="493"/>
    </row>
    <row r="46" spans="1:7" s="18" customFormat="1" ht="20.25" customHeight="1" x14ac:dyDescent="0.25">
      <c r="A46" s="754" t="s">
        <v>18</v>
      </c>
      <c r="B46" s="755"/>
      <c r="C46" s="758">
        <f>C43+C13+C28</f>
        <v>13480000</v>
      </c>
      <c r="D46" s="758">
        <f>D43+D13+D28</f>
        <v>725000</v>
      </c>
      <c r="E46" s="758">
        <f>E43+E13+E28</f>
        <v>9176000</v>
      </c>
      <c r="F46" s="5">
        <f>F43+F13+F28</f>
        <v>3579000</v>
      </c>
      <c r="G46" s="15"/>
    </row>
    <row r="47" spans="1:7" s="25" customFormat="1" ht="20.25" customHeight="1" thickBot="1" x14ac:dyDescent="0.3">
      <c r="A47" s="756"/>
      <c r="B47" s="757"/>
      <c r="C47" s="759"/>
      <c r="D47" s="759"/>
      <c r="E47" s="759"/>
      <c r="F47" s="6">
        <f>F44+F14+F29</f>
        <v>0</v>
      </c>
      <c r="G47" s="17"/>
    </row>
    <row r="48" spans="1:7" ht="27" customHeight="1" thickBot="1" x14ac:dyDescent="0.25">
      <c r="A48" s="19"/>
      <c r="B48" s="19"/>
      <c r="C48" s="20"/>
      <c r="D48" s="20"/>
      <c r="E48" s="20"/>
      <c r="F48" s="21"/>
      <c r="G48" s="20"/>
    </row>
    <row r="49" spans="1:16" s="11" customFormat="1" ht="27.75" customHeight="1" thickBot="1" x14ac:dyDescent="0.25">
      <c r="A49" s="494" t="s">
        <v>79</v>
      </c>
      <c r="B49" s="495"/>
      <c r="C49" s="495"/>
      <c r="D49" s="495"/>
      <c r="E49" s="495"/>
      <c r="F49" s="495"/>
      <c r="G49" s="496"/>
    </row>
    <row r="50" spans="1:16" s="23" customFormat="1" ht="18" customHeight="1" x14ac:dyDescent="0.25">
      <c r="A50" s="381" t="s">
        <v>0</v>
      </c>
      <c r="B50" s="382"/>
      <c r="C50" s="420" t="s">
        <v>30</v>
      </c>
      <c r="D50" s="420" t="s">
        <v>32</v>
      </c>
      <c r="E50" s="420"/>
      <c r="F50" s="420"/>
      <c r="G50" s="418" t="s">
        <v>1</v>
      </c>
    </row>
    <row r="51" spans="1:16" s="23" customFormat="1" ht="18" customHeight="1" x14ac:dyDescent="0.25">
      <c r="A51" s="381"/>
      <c r="B51" s="382"/>
      <c r="C51" s="508"/>
      <c r="D51" s="419" t="s">
        <v>2</v>
      </c>
      <c r="E51" s="467" t="s">
        <v>3</v>
      </c>
      <c r="F51" s="40" t="s">
        <v>4</v>
      </c>
      <c r="G51" s="418"/>
    </row>
    <row r="52" spans="1:16" s="23" customFormat="1" ht="18" customHeight="1" x14ac:dyDescent="0.25">
      <c r="A52" s="381"/>
      <c r="B52" s="382"/>
      <c r="C52" s="508"/>
      <c r="D52" s="420"/>
      <c r="E52" s="468"/>
      <c r="F52" s="71" t="s">
        <v>5</v>
      </c>
      <c r="G52" s="4" t="s">
        <v>6</v>
      </c>
    </row>
    <row r="53" spans="1:16" s="45" customFormat="1" ht="18.95" customHeight="1" x14ac:dyDescent="0.25">
      <c r="A53" s="395" t="s">
        <v>7</v>
      </c>
      <c r="B53" s="412" t="s">
        <v>82</v>
      </c>
      <c r="C53" s="436">
        <v>175000</v>
      </c>
      <c r="D53" s="438" t="s">
        <v>11</v>
      </c>
      <c r="E53" s="405"/>
      <c r="F53" s="44"/>
      <c r="G53" s="389" t="s">
        <v>36</v>
      </c>
    </row>
    <row r="54" spans="1:16" s="45" customFormat="1" ht="18.95" customHeight="1" x14ac:dyDescent="0.25">
      <c r="A54" s="425"/>
      <c r="B54" s="413"/>
      <c r="C54" s="436"/>
      <c r="D54" s="438"/>
      <c r="E54" s="406"/>
      <c r="F54" s="44">
        <v>175000</v>
      </c>
      <c r="G54" s="390"/>
    </row>
    <row r="55" spans="1:16" s="45" customFormat="1" ht="18.95" customHeight="1" x14ac:dyDescent="0.25">
      <c r="A55" s="395" t="s">
        <v>7</v>
      </c>
      <c r="B55" s="412" t="s">
        <v>81</v>
      </c>
      <c r="C55" s="679"/>
      <c r="D55" s="438" t="s">
        <v>11</v>
      </c>
      <c r="E55" s="485"/>
      <c r="F55" s="72"/>
      <c r="G55" s="389"/>
    </row>
    <row r="56" spans="1:16" s="45" customFormat="1" ht="18.95" customHeight="1" thickBot="1" x14ac:dyDescent="0.3">
      <c r="A56" s="425"/>
      <c r="B56" s="413"/>
      <c r="C56" s="679"/>
      <c r="D56" s="438"/>
      <c r="E56" s="680"/>
      <c r="F56" s="60"/>
      <c r="G56" s="407"/>
    </row>
    <row r="57" spans="1:16" ht="18.95" customHeight="1" x14ac:dyDescent="0.2">
      <c r="A57" s="681" t="s">
        <v>80</v>
      </c>
      <c r="B57" s="682"/>
      <c r="C57" s="685">
        <f>SUM(C53:C56)</f>
        <v>175000</v>
      </c>
      <c r="D57" s="685">
        <f>SUM(D55:D56)</f>
        <v>0</v>
      </c>
      <c r="E57" s="687">
        <f>E55</f>
        <v>0</v>
      </c>
      <c r="F57" s="13">
        <f>F55</f>
        <v>0</v>
      </c>
      <c r="G57" s="689"/>
      <c r="P57" s="2"/>
    </row>
    <row r="58" spans="1:16" ht="18.95" customHeight="1" thickBot="1" x14ac:dyDescent="0.25">
      <c r="A58" s="683"/>
      <c r="B58" s="684"/>
      <c r="C58" s="686"/>
      <c r="D58" s="686"/>
      <c r="E58" s="688"/>
      <c r="F58" s="14">
        <f>SUM(F54+F56)</f>
        <v>175000</v>
      </c>
      <c r="G58" s="690"/>
    </row>
    <row r="59" spans="1:16" ht="27" customHeight="1" x14ac:dyDescent="0.2">
      <c r="A59" s="19"/>
      <c r="B59" s="19"/>
      <c r="C59" s="20"/>
      <c r="D59" s="20"/>
      <c r="E59" s="20"/>
      <c r="F59" s="21"/>
      <c r="G59" s="20"/>
    </row>
    <row r="60" spans="1:16" ht="27" customHeight="1" thickBot="1" x14ac:dyDescent="0.25">
      <c r="A60" s="19"/>
      <c r="B60" s="19"/>
      <c r="C60" s="20"/>
      <c r="D60" s="20"/>
      <c r="E60" s="20"/>
      <c r="F60" s="21"/>
      <c r="G60" s="20"/>
    </row>
    <row r="61" spans="1:16" s="23" customFormat="1" ht="32.25" customHeight="1" thickBot="1" x14ac:dyDescent="0.3">
      <c r="A61" s="494" t="s">
        <v>45</v>
      </c>
      <c r="B61" s="495"/>
      <c r="C61" s="495"/>
      <c r="D61" s="495"/>
      <c r="E61" s="495"/>
      <c r="F61" s="495"/>
      <c r="G61" s="496"/>
    </row>
    <row r="62" spans="1:16" s="23" customFormat="1" ht="15.95" customHeight="1" x14ac:dyDescent="0.25">
      <c r="A62" s="381" t="s">
        <v>0</v>
      </c>
      <c r="B62" s="382"/>
      <c r="C62" s="420" t="s">
        <v>30</v>
      </c>
      <c r="D62" s="764" t="s">
        <v>32</v>
      </c>
      <c r="E62" s="765"/>
      <c r="F62" s="384"/>
      <c r="G62" s="418" t="s">
        <v>1</v>
      </c>
    </row>
    <row r="63" spans="1:16" s="48" customFormat="1" ht="15.95" customHeight="1" x14ac:dyDescent="0.2">
      <c r="A63" s="381"/>
      <c r="B63" s="382"/>
      <c r="C63" s="508"/>
      <c r="D63" s="419" t="s">
        <v>2</v>
      </c>
      <c r="E63" s="467" t="s">
        <v>3</v>
      </c>
      <c r="F63" s="467" t="s">
        <v>4</v>
      </c>
      <c r="G63" s="418"/>
    </row>
    <row r="64" spans="1:16" s="48" customFormat="1" ht="15.95" customHeight="1" x14ac:dyDescent="0.2">
      <c r="A64" s="383"/>
      <c r="B64" s="384"/>
      <c r="C64" s="508"/>
      <c r="D64" s="420"/>
      <c r="E64" s="468"/>
      <c r="F64" s="468"/>
      <c r="G64" s="4" t="s">
        <v>6</v>
      </c>
    </row>
    <row r="65" spans="1:7" s="48" customFormat="1" ht="21.95" customHeight="1" x14ac:dyDescent="0.2">
      <c r="A65" s="395" t="s">
        <v>7</v>
      </c>
      <c r="B65" s="412" t="s">
        <v>33</v>
      </c>
      <c r="C65" s="602">
        <v>155000</v>
      </c>
      <c r="D65" s="456">
        <f>C65-F65</f>
        <v>85000</v>
      </c>
      <c r="E65" s="489"/>
      <c r="F65" s="405">
        <v>70000</v>
      </c>
      <c r="G65" s="389" t="s">
        <v>36</v>
      </c>
    </row>
    <row r="66" spans="1:7" s="48" customFormat="1" ht="21.95" customHeight="1" x14ac:dyDescent="0.2">
      <c r="A66" s="396"/>
      <c r="B66" s="447"/>
      <c r="C66" s="451"/>
      <c r="D66" s="457"/>
      <c r="E66" s="490"/>
      <c r="F66" s="406"/>
      <c r="G66" s="390"/>
    </row>
    <row r="67" spans="1:7" s="48" customFormat="1" ht="21.95" customHeight="1" x14ac:dyDescent="0.2">
      <c r="A67" s="395" t="s">
        <v>9</v>
      </c>
      <c r="B67" s="412" t="s">
        <v>38</v>
      </c>
      <c r="C67" s="410">
        <f>D67+F67</f>
        <v>499000</v>
      </c>
      <c r="D67" s="434">
        <v>59000</v>
      </c>
      <c r="E67" s="673"/>
      <c r="F67" s="434">
        <v>440000</v>
      </c>
      <c r="G67" s="389" t="s">
        <v>36</v>
      </c>
    </row>
    <row r="68" spans="1:7" s="48" customFormat="1" ht="21.95" customHeight="1" x14ac:dyDescent="0.2">
      <c r="A68" s="396"/>
      <c r="B68" s="447"/>
      <c r="C68" s="411"/>
      <c r="D68" s="435"/>
      <c r="E68" s="674"/>
      <c r="F68" s="435"/>
      <c r="G68" s="390"/>
    </row>
    <row r="69" spans="1:7" s="24" customFormat="1" ht="21.95" customHeight="1" x14ac:dyDescent="0.2">
      <c r="A69" s="669" t="s">
        <v>10</v>
      </c>
      <c r="B69" s="447" t="s">
        <v>64</v>
      </c>
      <c r="C69" s="410">
        <v>1200000</v>
      </c>
      <c r="D69" s="434">
        <v>370000</v>
      </c>
      <c r="E69" s="673"/>
      <c r="F69" s="434">
        <v>830000</v>
      </c>
      <c r="G69" s="762" t="s">
        <v>12</v>
      </c>
    </row>
    <row r="70" spans="1:7" s="24" customFormat="1" ht="21.95" customHeight="1" x14ac:dyDescent="0.2">
      <c r="A70" s="670"/>
      <c r="B70" s="448"/>
      <c r="C70" s="411"/>
      <c r="D70" s="435"/>
      <c r="E70" s="674"/>
      <c r="F70" s="435"/>
      <c r="G70" s="763"/>
    </row>
    <row r="71" spans="1:7" s="24" customFormat="1" ht="21.95" customHeight="1" x14ac:dyDescent="0.2">
      <c r="A71" s="669" t="s">
        <v>13</v>
      </c>
      <c r="B71" s="447" t="s">
        <v>78</v>
      </c>
      <c r="C71" s="410">
        <v>300000</v>
      </c>
      <c r="D71" s="434"/>
      <c r="E71" s="673"/>
      <c r="F71" s="434">
        <v>300000</v>
      </c>
      <c r="G71" s="389" t="s">
        <v>36</v>
      </c>
    </row>
    <row r="72" spans="1:7" s="24" customFormat="1" ht="21.95" customHeight="1" x14ac:dyDescent="0.2">
      <c r="A72" s="670"/>
      <c r="B72" s="448"/>
      <c r="C72" s="411"/>
      <c r="D72" s="435"/>
      <c r="E72" s="674"/>
      <c r="F72" s="435"/>
      <c r="G72" s="390"/>
    </row>
    <row r="73" spans="1:7" s="24" customFormat="1" ht="21.95" customHeight="1" x14ac:dyDescent="0.2">
      <c r="A73" s="669" t="s">
        <v>15</v>
      </c>
      <c r="B73" s="447" t="s">
        <v>74</v>
      </c>
      <c r="C73" s="602">
        <v>135000</v>
      </c>
      <c r="D73" s="434">
        <v>135000</v>
      </c>
      <c r="E73" s="673"/>
      <c r="F73" s="434"/>
      <c r="G73" s="389" t="s">
        <v>36</v>
      </c>
    </row>
    <row r="74" spans="1:7" s="24" customFormat="1" ht="21.95" customHeight="1" x14ac:dyDescent="0.2">
      <c r="A74" s="670"/>
      <c r="B74" s="448"/>
      <c r="C74" s="451"/>
      <c r="D74" s="435"/>
      <c r="E74" s="674"/>
      <c r="F74" s="435"/>
      <c r="G74" s="390"/>
    </row>
    <row r="75" spans="1:7" s="24" customFormat="1" ht="21.95" customHeight="1" x14ac:dyDescent="0.2">
      <c r="A75" s="669" t="s">
        <v>16</v>
      </c>
      <c r="B75" s="447" t="s">
        <v>75</v>
      </c>
      <c r="C75" s="602">
        <v>200000</v>
      </c>
      <c r="D75" s="434">
        <v>200000</v>
      </c>
      <c r="E75" s="671"/>
      <c r="F75" s="434"/>
      <c r="G75" s="389" t="s">
        <v>36</v>
      </c>
    </row>
    <row r="76" spans="1:7" s="24" customFormat="1" ht="21.95" customHeight="1" thickBot="1" x14ac:dyDescent="0.25">
      <c r="A76" s="670"/>
      <c r="B76" s="448"/>
      <c r="C76" s="451"/>
      <c r="D76" s="435"/>
      <c r="E76" s="672"/>
      <c r="F76" s="435"/>
      <c r="G76" s="390"/>
    </row>
    <row r="77" spans="1:7" s="24" customFormat="1" ht="15.95" customHeight="1" x14ac:dyDescent="0.2">
      <c r="A77" s="754" t="s">
        <v>46</v>
      </c>
      <c r="B77" s="755"/>
      <c r="C77" s="758">
        <f>SUM(C65:C76)</f>
        <v>2489000</v>
      </c>
      <c r="D77" s="758">
        <f>SUM(D65:D75)</f>
        <v>849000</v>
      </c>
      <c r="E77" s="758">
        <f>SUM(E65:E74)</f>
        <v>0</v>
      </c>
      <c r="F77" s="758">
        <f>SUM(F65:F76)</f>
        <v>1640000</v>
      </c>
      <c r="G77" s="760"/>
    </row>
    <row r="78" spans="1:7" s="28" customFormat="1" ht="15.95" customHeight="1" thickBot="1" x14ac:dyDescent="0.3">
      <c r="A78" s="756"/>
      <c r="B78" s="757"/>
      <c r="C78" s="759"/>
      <c r="D78" s="759"/>
      <c r="E78" s="759"/>
      <c r="F78" s="759"/>
      <c r="G78" s="761"/>
    </row>
    <row r="79" spans="1:7" s="28" customFormat="1" ht="23.25" customHeight="1" thickBot="1" x14ac:dyDescent="0.35">
      <c r="A79" s="19"/>
      <c r="B79" s="19"/>
      <c r="C79" s="20"/>
      <c r="D79" s="20"/>
      <c r="E79" s="21"/>
      <c r="F79" s="20"/>
      <c r="G79" s="27"/>
    </row>
    <row r="80" spans="1:7" s="10" customFormat="1" ht="31.5" customHeight="1" thickBot="1" x14ac:dyDescent="0.3">
      <c r="A80" s="494" t="s">
        <v>19</v>
      </c>
      <c r="B80" s="495"/>
      <c r="C80" s="495"/>
      <c r="D80" s="495"/>
      <c r="E80" s="495"/>
      <c r="F80" s="495"/>
      <c r="G80" s="496"/>
    </row>
    <row r="81" spans="1:10" s="24" customFormat="1" ht="18" customHeight="1" x14ac:dyDescent="0.2">
      <c r="A81" s="379" t="s">
        <v>0</v>
      </c>
      <c r="B81" s="380"/>
      <c r="C81" s="747" t="s">
        <v>30</v>
      </c>
      <c r="D81" s="749" t="s">
        <v>32</v>
      </c>
      <c r="E81" s="750"/>
      <c r="F81" s="751"/>
      <c r="G81" s="488" t="s">
        <v>1</v>
      </c>
    </row>
    <row r="82" spans="1:10" s="24" customFormat="1" ht="18" customHeight="1" x14ac:dyDescent="0.2">
      <c r="A82" s="381"/>
      <c r="B82" s="382"/>
      <c r="C82" s="748"/>
      <c r="D82" s="419" t="s">
        <v>2</v>
      </c>
      <c r="E82" s="467" t="s">
        <v>4</v>
      </c>
      <c r="F82" s="752" t="s">
        <v>20</v>
      </c>
      <c r="G82" s="418"/>
      <c r="J82" s="24" t="s">
        <v>11</v>
      </c>
    </row>
    <row r="83" spans="1:10" s="24" customFormat="1" ht="18" customHeight="1" x14ac:dyDescent="0.2">
      <c r="A83" s="383"/>
      <c r="B83" s="384"/>
      <c r="C83" s="420"/>
      <c r="D83" s="420"/>
      <c r="E83" s="468"/>
      <c r="F83" s="753"/>
      <c r="G83" s="4" t="s">
        <v>6</v>
      </c>
    </row>
    <row r="84" spans="1:10" ht="18" customHeight="1" x14ac:dyDescent="0.2">
      <c r="A84" s="395" t="s">
        <v>7</v>
      </c>
      <c r="B84" s="412" t="s">
        <v>21</v>
      </c>
      <c r="C84" s="675">
        <v>400000</v>
      </c>
      <c r="D84" s="736"/>
      <c r="E84" s="677">
        <v>400000</v>
      </c>
      <c r="F84" s="403"/>
      <c r="G84" s="389" t="s">
        <v>8</v>
      </c>
    </row>
    <row r="85" spans="1:10" ht="18" customHeight="1" x14ac:dyDescent="0.2">
      <c r="A85" s="396"/>
      <c r="B85" s="413"/>
      <c r="C85" s="745"/>
      <c r="D85" s="740"/>
      <c r="E85" s="746"/>
      <c r="F85" s="404"/>
      <c r="G85" s="453"/>
    </row>
    <row r="86" spans="1:10" s="3" customFormat="1" ht="18" customHeight="1" x14ac:dyDescent="0.2">
      <c r="A86" s="395" t="s">
        <v>9</v>
      </c>
      <c r="B86" s="408" t="s">
        <v>51</v>
      </c>
      <c r="C86" s="675">
        <v>190000</v>
      </c>
      <c r="D86" s="736">
        <v>190000</v>
      </c>
      <c r="E86" s="741"/>
      <c r="F86" s="743"/>
      <c r="G86" s="389" t="s">
        <v>8</v>
      </c>
    </row>
    <row r="87" spans="1:10" s="3" customFormat="1" ht="18" customHeight="1" x14ac:dyDescent="0.2">
      <c r="A87" s="396"/>
      <c r="B87" s="609"/>
      <c r="C87" s="745"/>
      <c r="D87" s="740"/>
      <c r="E87" s="742"/>
      <c r="F87" s="744"/>
      <c r="G87" s="453"/>
    </row>
    <row r="88" spans="1:10" s="3" customFormat="1" ht="18" customHeight="1" x14ac:dyDescent="0.2">
      <c r="A88" s="395" t="s">
        <v>10</v>
      </c>
      <c r="B88" s="408" t="s">
        <v>52</v>
      </c>
      <c r="C88" s="675">
        <v>50000</v>
      </c>
      <c r="D88" s="736">
        <v>50000</v>
      </c>
      <c r="E88" s="741"/>
      <c r="F88" s="743"/>
      <c r="G88" s="389" t="s">
        <v>8</v>
      </c>
    </row>
    <row r="89" spans="1:10" s="3" customFormat="1" ht="18" customHeight="1" x14ac:dyDescent="0.2">
      <c r="A89" s="396"/>
      <c r="B89" s="609"/>
      <c r="C89" s="745"/>
      <c r="D89" s="740"/>
      <c r="E89" s="742"/>
      <c r="F89" s="744"/>
      <c r="G89" s="453"/>
    </row>
    <row r="90" spans="1:10" s="3" customFormat="1" ht="18" customHeight="1" x14ac:dyDescent="0.2">
      <c r="A90" s="395" t="s">
        <v>13</v>
      </c>
      <c r="B90" s="408" t="s">
        <v>53</v>
      </c>
      <c r="C90" s="675">
        <v>1300000</v>
      </c>
      <c r="D90" s="736">
        <v>1300000</v>
      </c>
      <c r="E90" s="741"/>
      <c r="F90" s="743"/>
      <c r="G90" s="389" t="s">
        <v>8</v>
      </c>
    </row>
    <row r="91" spans="1:10" s="3" customFormat="1" ht="18" customHeight="1" x14ac:dyDescent="0.2">
      <c r="A91" s="396"/>
      <c r="B91" s="609"/>
      <c r="C91" s="745"/>
      <c r="D91" s="740"/>
      <c r="E91" s="742"/>
      <c r="F91" s="744"/>
      <c r="G91" s="453"/>
    </row>
    <row r="92" spans="1:10" s="3" customFormat="1" ht="18" customHeight="1" x14ac:dyDescent="0.2">
      <c r="A92" s="395" t="s">
        <v>15</v>
      </c>
      <c r="B92" s="408" t="s">
        <v>54</v>
      </c>
      <c r="C92" s="738"/>
      <c r="D92" s="736"/>
      <c r="E92" s="741"/>
      <c r="F92" s="743"/>
      <c r="G92" s="389" t="s">
        <v>8</v>
      </c>
    </row>
    <row r="93" spans="1:10" s="3" customFormat="1" ht="18" customHeight="1" x14ac:dyDescent="0.2">
      <c r="A93" s="396"/>
      <c r="B93" s="609"/>
      <c r="C93" s="739"/>
      <c r="D93" s="740"/>
      <c r="E93" s="742"/>
      <c r="F93" s="744"/>
      <c r="G93" s="453"/>
    </row>
    <row r="94" spans="1:10" ht="18" customHeight="1" x14ac:dyDescent="0.2">
      <c r="A94" s="395" t="s">
        <v>16</v>
      </c>
      <c r="B94" s="412" t="s">
        <v>22</v>
      </c>
      <c r="C94" s="675">
        <v>70000</v>
      </c>
      <c r="D94" s="677"/>
      <c r="E94" s="677">
        <v>70000</v>
      </c>
      <c r="F94" s="403"/>
      <c r="G94" s="389" t="s">
        <v>8</v>
      </c>
    </row>
    <row r="95" spans="1:10" ht="18" customHeight="1" x14ac:dyDescent="0.2">
      <c r="A95" s="396"/>
      <c r="B95" s="447"/>
      <c r="C95" s="676"/>
      <c r="D95" s="678"/>
      <c r="E95" s="678"/>
      <c r="F95" s="404"/>
      <c r="G95" s="453"/>
    </row>
    <row r="96" spans="1:10" ht="18" customHeight="1" x14ac:dyDescent="0.2">
      <c r="A96" s="395" t="s">
        <v>55</v>
      </c>
      <c r="B96" s="412" t="s">
        <v>34</v>
      </c>
      <c r="C96" s="675">
        <v>100000</v>
      </c>
      <c r="D96" s="677">
        <v>100000</v>
      </c>
      <c r="E96" s="677"/>
      <c r="F96" s="403"/>
      <c r="G96" s="389" t="s">
        <v>8</v>
      </c>
    </row>
    <row r="97" spans="1:7" ht="18" customHeight="1" x14ac:dyDescent="0.2">
      <c r="A97" s="396"/>
      <c r="B97" s="447"/>
      <c r="C97" s="676"/>
      <c r="D97" s="678"/>
      <c r="E97" s="678"/>
      <c r="F97" s="404"/>
      <c r="G97" s="453"/>
    </row>
    <row r="98" spans="1:7" ht="18" customHeight="1" x14ac:dyDescent="0.2">
      <c r="A98" s="395" t="s">
        <v>56</v>
      </c>
      <c r="B98" s="408" t="s">
        <v>63</v>
      </c>
      <c r="C98" s="473">
        <v>100000</v>
      </c>
      <c r="D98" s="649">
        <v>100000</v>
      </c>
      <c r="E98" s="649"/>
      <c r="F98" s="658"/>
      <c r="G98" s="389" t="s">
        <v>8</v>
      </c>
    </row>
    <row r="99" spans="1:7" ht="20.100000000000001" customHeight="1" x14ac:dyDescent="0.2">
      <c r="A99" s="396"/>
      <c r="B99" s="409"/>
      <c r="C99" s="464"/>
      <c r="D99" s="650"/>
      <c r="E99" s="650"/>
      <c r="F99" s="659"/>
      <c r="G99" s="453"/>
    </row>
    <row r="100" spans="1:7" ht="19.5" customHeight="1" x14ac:dyDescent="0.2">
      <c r="A100" s="395" t="s">
        <v>57</v>
      </c>
      <c r="B100" s="412" t="s">
        <v>35</v>
      </c>
      <c r="C100" s="734">
        <v>2300000</v>
      </c>
      <c r="D100" s="736">
        <v>2300000</v>
      </c>
      <c r="E100" s="456"/>
      <c r="F100" s="403"/>
      <c r="G100" s="389" t="s">
        <v>8</v>
      </c>
    </row>
    <row r="101" spans="1:7" ht="20.25" customHeight="1" x14ac:dyDescent="0.2">
      <c r="A101" s="396"/>
      <c r="B101" s="447"/>
      <c r="C101" s="735"/>
      <c r="D101" s="737"/>
      <c r="E101" s="457"/>
      <c r="F101" s="404"/>
      <c r="G101" s="453"/>
    </row>
    <row r="102" spans="1:7" ht="20.25" customHeight="1" x14ac:dyDescent="0.2">
      <c r="A102" s="395" t="s">
        <v>58</v>
      </c>
      <c r="B102" s="412" t="s">
        <v>77</v>
      </c>
      <c r="C102" s="410">
        <v>50000</v>
      </c>
      <c r="D102" s="456">
        <v>50000</v>
      </c>
      <c r="E102" s="489"/>
      <c r="F102" s="673"/>
      <c r="G102" s="389" t="s">
        <v>8</v>
      </c>
    </row>
    <row r="103" spans="1:7" ht="20.25" customHeight="1" x14ac:dyDescent="0.2">
      <c r="A103" s="396"/>
      <c r="B103" s="447"/>
      <c r="C103" s="411"/>
      <c r="D103" s="457"/>
      <c r="E103" s="490"/>
      <c r="F103" s="674"/>
      <c r="G103" s="453"/>
    </row>
    <row r="104" spans="1:7" ht="20.25" customHeight="1" x14ac:dyDescent="0.2">
      <c r="A104" s="395" t="s">
        <v>67</v>
      </c>
      <c r="B104" s="412" t="s">
        <v>76</v>
      </c>
      <c r="C104" s="410">
        <v>200000</v>
      </c>
      <c r="D104" s="631">
        <v>200000</v>
      </c>
      <c r="E104" s="489"/>
      <c r="F104" s="68"/>
      <c r="G104" s="389" t="s">
        <v>8</v>
      </c>
    </row>
    <row r="105" spans="1:7" ht="20.25" customHeight="1" x14ac:dyDescent="0.2">
      <c r="A105" s="396"/>
      <c r="B105" s="447"/>
      <c r="C105" s="411"/>
      <c r="D105" s="457"/>
      <c r="E105" s="490"/>
      <c r="F105" s="68"/>
      <c r="G105" s="453"/>
    </row>
    <row r="106" spans="1:7" ht="18" customHeight="1" x14ac:dyDescent="0.2">
      <c r="A106" s="395" t="s">
        <v>67</v>
      </c>
      <c r="B106" s="408" t="s">
        <v>23</v>
      </c>
      <c r="C106" s="473">
        <v>100000</v>
      </c>
      <c r="D106" s="731">
        <v>100000</v>
      </c>
      <c r="E106" s="731"/>
      <c r="F106" s="658"/>
      <c r="G106" s="389" t="s">
        <v>8</v>
      </c>
    </row>
    <row r="107" spans="1:7" ht="18" customHeight="1" thickBot="1" x14ac:dyDescent="0.25">
      <c r="A107" s="396"/>
      <c r="B107" s="409"/>
      <c r="C107" s="464"/>
      <c r="D107" s="732"/>
      <c r="E107" s="732"/>
      <c r="F107" s="659"/>
      <c r="G107" s="733"/>
    </row>
    <row r="108" spans="1:7" ht="18" customHeight="1" x14ac:dyDescent="0.2">
      <c r="A108" s="707" t="s">
        <v>24</v>
      </c>
      <c r="B108" s="708"/>
      <c r="C108" s="711">
        <f>SUM(C84:C106)</f>
        <v>4860000</v>
      </c>
      <c r="D108" s="711">
        <f>SUM(D84:D107)</f>
        <v>4390000</v>
      </c>
      <c r="E108" s="711">
        <f>SUM(E84:E107)</f>
        <v>470000</v>
      </c>
      <c r="F108" s="713">
        <f>SUM(F84:F107)</f>
        <v>0</v>
      </c>
      <c r="G108" s="715"/>
    </row>
    <row r="109" spans="1:7" ht="18" customHeight="1" thickBot="1" x14ac:dyDescent="0.25">
      <c r="A109" s="709"/>
      <c r="B109" s="710"/>
      <c r="C109" s="712"/>
      <c r="D109" s="712"/>
      <c r="E109" s="712"/>
      <c r="F109" s="714"/>
      <c r="G109" s="716"/>
    </row>
    <row r="110" spans="1:7" s="2" customFormat="1" ht="18" customHeight="1" x14ac:dyDescent="0.3">
      <c r="A110" s="19"/>
      <c r="B110" s="19"/>
      <c r="C110" s="21"/>
      <c r="D110" s="21"/>
      <c r="E110" s="21"/>
      <c r="F110" s="20"/>
      <c r="G110" s="27"/>
    </row>
    <row r="111" spans="1:7" s="2" customFormat="1" ht="18" customHeight="1" x14ac:dyDescent="0.3">
      <c r="A111" s="19"/>
      <c r="B111" s="19"/>
      <c r="C111" s="21"/>
      <c r="D111" s="21"/>
      <c r="E111" s="21"/>
      <c r="F111" s="20"/>
      <c r="G111" s="27"/>
    </row>
    <row r="112" spans="1:7" s="2" customFormat="1" ht="18" customHeight="1" x14ac:dyDescent="0.3">
      <c r="A112" s="19"/>
      <c r="B112" s="19"/>
      <c r="C112" s="21"/>
      <c r="D112" s="21"/>
      <c r="E112" s="21"/>
      <c r="F112" s="20"/>
      <c r="G112" s="27"/>
    </row>
    <row r="113" spans="1:7" s="2" customFormat="1" ht="18" customHeight="1" x14ac:dyDescent="0.3">
      <c r="A113" s="19"/>
      <c r="B113" s="19"/>
      <c r="C113" s="21"/>
      <c r="D113" s="21"/>
      <c r="E113" s="21"/>
      <c r="F113" s="20"/>
      <c r="G113" s="27"/>
    </row>
    <row r="114" spans="1:7" s="2" customFormat="1" ht="18" customHeight="1" x14ac:dyDescent="0.3">
      <c r="A114" s="19"/>
      <c r="B114" s="19"/>
      <c r="C114" s="21"/>
      <c r="D114" s="21"/>
      <c r="E114" s="21"/>
      <c r="F114" s="20"/>
      <c r="G114" s="27"/>
    </row>
    <row r="115" spans="1:7" s="2" customFormat="1" ht="17.25" customHeight="1" x14ac:dyDescent="0.3">
      <c r="A115" s="19"/>
      <c r="B115" s="19"/>
      <c r="C115" s="21"/>
      <c r="D115" s="21"/>
      <c r="E115" s="21"/>
      <c r="F115" s="20"/>
      <c r="G115" s="27"/>
    </row>
    <row r="116" spans="1:7" ht="39.75" customHeight="1" thickBot="1" x14ac:dyDescent="0.35">
      <c r="A116" s="7"/>
      <c r="B116" s="7"/>
      <c r="C116" s="9"/>
      <c r="D116" s="9"/>
      <c r="E116" s="9"/>
      <c r="F116" s="8"/>
      <c r="G116" s="29"/>
    </row>
    <row r="117" spans="1:7" ht="18" customHeight="1" x14ac:dyDescent="0.2">
      <c r="A117" s="717" t="s">
        <v>49</v>
      </c>
      <c r="B117" s="718"/>
      <c r="C117" s="718"/>
      <c r="D117" s="718"/>
      <c r="E117" s="718"/>
      <c r="F117" s="718"/>
      <c r="G117" s="719"/>
    </row>
    <row r="118" spans="1:7" ht="18" customHeight="1" thickBot="1" x14ac:dyDescent="0.25">
      <c r="A118" s="720"/>
      <c r="B118" s="721"/>
      <c r="C118" s="721"/>
      <c r="D118" s="721"/>
      <c r="E118" s="721"/>
      <c r="F118" s="721"/>
      <c r="G118" s="722"/>
    </row>
    <row r="119" spans="1:7" ht="18" customHeight="1" x14ac:dyDescent="0.2">
      <c r="A119" s="585" t="s">
        <v>0</v>
      </c>
      <c r="B119" s="586"/>
      <c r="C119" s="704" t="s">
        <v>30</v>
      </c>
      <c r="D119" s="587" t="s">
        <v>32</v>
      </c>
      <c r="E119" s="588"/>
      <c r="F119" s="588"/>
      <c r="G119" s="589"/>
    </row>
    <row r="120" spans="1:7" ht="18" customHeight="1" x14ac:dyDescent="0.2">
      <c r="A120" s="585"/>
      <c r="B120" s="586"/>
      <c r="C120" s="705"/>
      <c r="D120" s="590" t="s">
        <v>2</v>
      </c>
      <c r="E120" s="30" t="s">
        <v>4</v>
      </c>
      <c r="F120" s="706" t="s">
        <v>20</v>
      </c>
      <c r="G120" s="594" t="s">
        <v>3</v>
      </c>
    </row>
    <row r="121" spans="1:7" ht="18" customHeight="1" x14ac:dyDescent="0.2">
      <c r="A121" s="585"/>
      <c r="B121" s="586"/>
      <c r="C121" s="705"/>
      <c r="D121" s="591"/>
      <c r="E121" s="30" t="s">
        <v>5</v>
      </c>
      <c r="F121" s="591"/>
      <c r="G121" s="595"/>
    </row>
    <row r="122" spans="1:7" ht="18" customHeight="1" x14ac:dyDescent="0.2">
      <c r="A122" s="542" t="s">
        <v>47</v>
      </c>
      <c r="B122" s="543"/>
      <c r="C122" s="546">
        <f>C13+C43</f>
        <v>3460000</v>
      </c>
      <c r="D122" s="691">
        <f>D43</f>
        <v>725000</v>
      </c>
      <c r="E122" s="32">
        <f>F13+F43</f>
        <v>1575000</v>
      </c>
      <c r="F122" s="549">
        <v>0</v>
      </c>
      <c r="G122" s="551">
        <f>E13</f>
        <v>1160000</v>
      </c>
    </row>
    <row r="123" spans="1:7" ht="18" customHeight="1" x14ac:dyDescent="0.2">
      <c r="A123" s="544"/>
      <c r="B123" s="545"/>
      <c r="C123" s="547"/>
      <c r="D123" s="692"/>
      <c r="E123" s="53">
        <v>0</v>
      </c>
      <c r="F123" s="550"/>
      <c r="G123" s="552"/>
    </row>
    <row r="124" spans="1:7" ht="18" customHeight="1" x14ac:dyDescent="0.2">
      <c r="A124" s="542" t="s">
        <v>48</v>
      </c>
      <c r="B124" s="543"/>
      <c r="C124" s="546">
        <f>C28</f>
        <v>10020000</v>
      </c>
      <c r="D124" s="546">
        <f>D28</f>
        <v>0</v>
      </c>
      <c r="E124" s="32">
        <f>F48</f>
        <v>0</v>
      </c>
      <c r="F124" s="549">
        <v>0</v>
      </c>
      <c r="G124" s="551">
        <f>E28</f>
        <v>8016000</v>
      </c>
    </row>
    <row r="125" spans="1:7" ht="18" customHeight="1" x14ac:dyDescent="0.2">
      <c r="A125" s="544"/>
      <c r="B125" s="545"/>
      <c r="C125" s="547"/>
      <c r="D125" s="547"/>
      <c r="E125" s="53">
        <f>F29</f>
        <v>0</v>
      </c>
      <c r="F125" s="550"/>
      <c r="G125" s="552"/>
    </row>
    <row r="126" spans="1:7" ht="18" customHeight="1" x14ac:dyDescent="0.2">
      <c r="A126" s="542" t="s">
        <v>83</v>
      </c>
      <c r="B126" s="543"/>
      <c r="C126" s="546">
        <f>C77</f>
        <v>2489000</v>
      </c>
      <c r="D126" s="691">
        <f>D77</f>
        <v>849000</v>
      </c>
      <c r="E126" s="32">
        <f>F77</f>
        <v>1640000</v>
      </c>
      <c r="F126" s="549">
        <v>0</v>
      </c>
      <c r="G126" s="551">
        <v>0</v>
      </c>
    </row>
    <row r="127" spans="1:7" ht="18" customHeight="1" x14ac:dyDescent="0.2">
      <c r="A127" s="544"/>
      <c r="B127" s="545"/>
      <c r="C127" s="547"/>
      <c r="D127" s="692"/>
      <c r="E127" s="53">
        <f>F78</f>
        <v>0</v>
      </c>
      <c r="F127" s="550"/>
      <c r="G127" s="552"/>
    </row>
    <row r="128" spans="1:7" ht="18" customHeight="1" x14ac:dyDescent="0.2">
      <c r="A128" s="542" t="s">
        <v>84</v>
      </c>
      <c r="B128" s="543"/>
      <c r="C128" s="546">
        <f>C57</f>
        <v>175000</v>
      </c>
      <c r="D128" s="691">
        <f>D57</f>
        <v>0</v>
      </c>
      <c r="E128" s="32">
        <f>F78</f>
        <v>0</v>
      </c>
      <c r="F128" s="549">
        <v>0</v>
      </c>
      <c r="G128" s="551">
        <f>E57</f>
        <v>0</v>
      </c>
    </row>
    <row r="129" spans="1:7" ht="18" customHeight="1" x14ac:dyDescent="0.2">
      <c r="A129" s="544"/>
      <c r="B129" s="545"/>
      <c r="C129" s="547"/>
      <c r="D129" s="692"/>
      <c r="E129" s="73">
        <f>F58</f>
        <v>175000</v>
      </c>
      <c r="F129" s="550"/>
      <c r="G129" s="552"/>
    </row>
    <row r="130" spans="1:7" ht="18" customHeight="1" x14ac:dyDescent="0.2">
      <c r="A130" s="723" t="s">
        <v>25</v>
      </c>
      <c r="B130" s="724"/>
      <c r="C130" s="546">
        <f>C108</f>
        <v>4860000</v>
      </c>
      <c r="D130" s="691">
        <f>D108</f>
        <v>4390000</v>
      </c>
      <c r="E130" s="31">
        <f>E108</f>
        <v>470000</v>
      </c>
      <c r="F130" s="729">
        <f>F108</f>
        <v>0</v>
      </c>
      <c r="G130" s="551">
        <v>0</v>
      </c>
    </row>
    <row r="131" spans="1:7" ht="18" customHeight="1" thickBot="1" x14ac:dyDescent="0.25">
      <c r="A131" s="725"/>
      <c r="B131" s="726"/>
      <c r="C131" s="727"/>
      <c r="D131" s="728"/>
      <c r="E131" s="33">
        <f>F95</f>
        <v>0</v>
      </c>
      <c r="F131" s="730"/>
      <c r="G131" s="693"/>
    </row>
    <row r="132" spans="1:7" ht="18" customHeight="1" x14ac:dyDescent="0.2">
      <c r="A132" s="694" t="s">
        <v>50</v>
      </c>
      <c r="B132" s="695"/>
      <c r="C132" s="698">
        <f>SUM(C122:C131)</f>
        <v>21004000</v>
      </c>
      <c r="D132" s="698">
        <f>SUM(D122:D131)</f>
        <v>5964000</v>
      </c>
      <c r="E132" s="34">
        <f>E122+E124+E126+E130</f>
        <v>3685000</v>
      </c>
      <c r="F132" s="700">
        <f>SUM(F122:F131)</f>
        <v>0</v>
      </c>
      <c r="G132" s="702">
        <f>SUM(G122:G131)</f>
        <v>9176000</v>
      </c>
    </row>
    <row r="133" spans="1:7" ht="18" customHeight="1" thickBot="1" x14ac:dyDescent="0.25">
      <c r="A133" s="696"/>
      <c r="B133" s="697"/>
      <c r="C133" s="699"/>
      <c r="D133" s="699"/>
      <c r="E133" s="55">
        <f>E123+E125+E127+E129</f>
        <v>175000</v>
      </c>
      <c r="F133" s="701"/>
      <c r="G133" s="703"/>
    </row>
    <row r="134" spans="1:7" ht="18" customHeight="1" x14ac:dyDescent="0.2">
      <c r="A134" s="54"/>
      <c r="B134" s="54"/>
      <c r="C134" s="35"/>
      <c r="D134" s="35"/>
      <c r="E134" s="35"/>
      <c r="F134" s="35"/>
      <c r="G134" s="36"/>
    </row>
    <row r="135" spans="1:7" ht="18" customHeight="1" x14ac:dyDescent="0.2">
      <c r="A135" s="54"/>
      <c r="B135" s="526"/>
      <c r="C135" s="526"/>
      <c r="D135" s="526"/>
      <c r="E135" s="526"/>
      <c r="F135" s="526"/>
      <c r="G135" s="526"/>
    </row>
    <row r="136" spans="1:7" ht="18" customHeight="1" x14ac:dyDescent="0.2">
      <c r="A136" s="54"/>
      <c r="B136" s="526"/>
      <c r="C136" s="526"/>
      <c r="D136" s="526"/>
      <c r="E136" s="526"/>
      <c r="F136" s="526"/>
      <c r="G136" s="526"/>
    </row>
    <row r="137" spans="1:7" ht="18" customHeight="1" x14ac:dyDescent="0.2">
      <c r="A137" s="54"/>
      <c r="B137" s="525"/>
      <c r="C137" s="525"/>
      <c r="D137" s="525"/>
      <c r="E137" s="525"/>
      <c r="F137" s="525"/>
      <c r="G137" s="525"/>
    </row>
    <row r="138" spans="1:7" ht="18" customHeight="1" x14ac:dyDescent="0.2">
      <c r="A138" s="54"/>
      <c r="B138" s="526"/>
      <c r="C138" s="526"/>
      <c r="D138" s="526"/>
      <c r="E138" s="526"/>
      <c r="F138" s="526"/>
      <c r="G138" s="526"/>
    </row>
    <row r="139" spans="1:7" ht="18" customHeight="1" x14ac:dyDescent="0.2">
      <c r="A139" s="54"/>
      <c r="B139" s="526"/>
      <c r="C139" s="526"/>
      <c r="D139" s="526"/>
      <c r="E139" s="526"/>
      <c r="F139" s="526"/>
      <c r="G139" s="526"/>
    </row>
    <row r="140" spans="1:7" ht="18" customHeight="1" x14ac:dyDescent="0.2">
      <c r="A140" s="54"/>
      <c r="B140" s="526"/>
      <c r="C140" s="526"/>
      <c r="D140" s="526"/>
      <c r="E140" s="526"/>
      <c r="F140" s="526"/>
      <c r="G140" s="526"/>
    </row>
    <row r="141" spans="1:7" ht="18" customHeight="1" x14ac:dyDescent="0.2">
      <c r="A141" s="54"/>
      <c r="B141" s="526"/>
      <c r="C141" s="526"/>
      <c r="D141" s="526"/>
      <c r="E141" s="526"/>
      <c r="F141" s="526"/>
      <c r="G141" s="526"/>
    </row>
    <row r="142" spans="1:7" ht="18" customHeight="1" x14ac:dyDescent="0.2">
      <c r="A142" s="54"/>
      <c r="B142" s="526"/>
      <c r="C142" s="526"/>
      <c r="D142" s="526"/>
      <c r="E142" s="526"/>
      <c r="F142" s="526"/>
      <c r="G142" s="526"/>
    </row>
    <row r="143" spans="1:7" ht="18" customHeight="1" x14ac:dyDescent="0.2">
      <c r="A143" s="54"/>
      <c r="B143" s="526"/>
      <c r="C143" s="526"/>
      <c r="D143" s="526"/>
      <c r="E143" s="526"/>
      <c r="F143" s="526"/>
      <c r="G143" s="526"/>
    </row>
    <row r="144" spans="1:7" ht="18" customHeight="1" x14ac:dyDescent="0.2">
      <c r="A144" s="54"/>
      <c r="B144" s="54"/>
      <c r="C144" s="35"/>
      <c r="D144" s="35"/>
      <c r="E144" s="35"/>
      <c r="F144" s="35"/>
      <c r="G144" s="36"/>
    </row>
    <row r="145" spans="1:7" ht="18" customHeight="1" x14ac:dyDescent="0.2">
      <c r="A145" s="54"/>
      <c r="B145" s="54"/>
      <c r="C145" s="35"/>
      <c r="D145" s="35"/>
      <c r="E145" s="35"/>
      <c r="F145" s="35"/>
      <c r="G145" s="36"/>
    </row>
    <row r="146" spans="1:7" ht="18" customHeight="1" x14ac:dyDescent="0.2">
      <c r="A146" s="54"/>
      <c r="B146" s="54"/>
      <c r="C146" s="35"/>
      <c r="D146" s="35"/>
      <c r="E146" s="35"/>
      <c r="F146" s="35"/>
      <c r="G146" s="36"/>
    </row>
    <row r="147" spans="1:7" ht="18" customHeight="1" x14ac:dyDescent="0.2">
      <c r="A147" s="54"/>
      <c r="B147" s="54"/>
      <c r="C147" s="35"/>
      <c r="D147" s="35"/>
      <c r="E147" s="35"/>
      <c r="F147" s="35"/>
      <c r="G147" s="36"/>
    </row>
    <row r="148" spans="1:7" ht="18" customHeight="1" x14ac:dyDescent="0.2">
      <c r="A148" s="54"/>
      <c r="B148" s="54"/>
      <c r="C148" s="35"/>
      <c r="D148" s="35"/>
      <c r="E148" s="35"/>
      <c r="F148" s="35"/>
      <c r="G148" s="36"/>
    </row>
    <row r="149" spans="1:7" ht="18" customHeight="1" x14ac:dyDescent="0.2">
      <c r="A149" s="54"/>
      <c r="B149" s="54"/>
      <c r="C149" s="35"/>
      <c r="D149" s="35"/>
      <c r="E149" s="35"/>
      <c r="F149" s="35"/>
      <c r="G149" s="36"/>
    </row>
    <row r="150" spans="1:7" ht="18" customHeight="1" x14ac:dyDescent="0.2">
      <c r="A150" s="54"/>
      <c r="B150" s="54"/>
      <c r="C150" s="35"/>
      <c r="D150" s="35"/>
      <c r="E150" s="35"/>
      <c r="F150" s="35"/>
      <c r="G150" s="36"/>
    </row>
    <row r="151" spans="1:7" ht="18" customHeight="1" x14ac:dyDescent="0.2">
      <c r="A151" s="54"/>
      <c r="B151" s="54"/>
      <c r="C151" s="35"/>
      <c r="D151" s="35"/>
      <c r="E151" s="35"/>
      <c r="F151" s="35"/>
      <c r="G151" s="36"/>
    </row>
    <row r="152" spans="1:7" ht="18" customHeight="1" x14ac:dyDescent="0.2">
      <c r="A152" s="54"/>
      <c r="B152" s="54"/>
      <c r="C152" s="35"/>
      <c r="D152" s="35"/>
      <c r="E152" s="35"/>
      <c r="F152" s="35"/>
      <c r="G152" s="36"/>
    </row>
    <row r="153" spans="1:7" ht="18" customHeight="1" x14ac:dyDescent="0.2">
      <c r="A153" s="54"/>
      <c r="B153" s="54"/>
      <c r="C153" s="35"/>
      <c r="D153" s="35"/>
      <c r="E153" s="35"/>
      <c r="F153" s="35"/>
      <c r="G153" s="36"/>
    </row>
    <row r="154" spans="1:7" ht="18" customHeight="1" x14ac:dyDescent="0.2">
      <c r="A154" s="54"/>
      <c r="B154" s="54"/>
      <c r="C154" s="35"/>
      <c r="D154" s="35"/>
      <c r="E154" s="35"/>
      <c r="F154" s="35"/>
      <c r="G154" s="36"/>
    </row>
    <row r="155" spans="1:7" s="37" customFormat="1" ht="18" customHeight="1" x14ac:dyDescent="0.3">
      <c r="A155" s="54"/>
      <c r="B155" s="54"/>
      <c r="C155" s="35"/>
      <c r="D155" s="35"/>
      <c r="E155" s="35"/>
      <c r="F155" s="35"/>
      <c r="G155" s="36"/>
    </row>
    <row r="156" spans="1:7" ht="20.100000000000001" customHeight="1" x14ac:dyDescent="0.2">
      <c r="A156" s="54"/>
      <c r="B156" s="54"/>
      <c r="C156" s="35"/>
      <c r="D156" s="35"/>
      <c r="E156" s="35"/>
      <c r="F156" s="35"/>
      <c r="G156" s="36"/>
    </row>
    <row r="157" spans="1:7" ht="20.100000000000001" customHeight="1" x14ac:dyDescent="0.2">
      <c r="A157" s="54"/>
      <c r="B157" s="54"/>
      <c r="C157" s="35"/>
      <c r="D157" s="35"/>
      <c r="E157" s="35"/>
      <c r="F157" s="35"/>
      <c r="G157" s="36"/>
    </row>
    <row r="158" spans="1:7" ht="20.100000000000001" customHeight="1" x14ac:dyDescent="0.2">
      <c r="A158" s="54"/>
      <c r="B158" s="54"/>
      <c r="C158" s="35"/>
      <c r="D158" s="35"/>
      <c r="E158" s="35"/>
      <c r="F158" s="35"/>
      <c r="G158" s="36"/>
    </row>
    <row r="159" spans="1:7" ht="18" customHeight="1" x14ac:dyDescent="0.2">
      <c r="A159" s="54"/>
      <c r="B159" s="54"/>
      <c r="C159" s="35"/>
      <c r="D159" s="35"/>
      <c r="E159" s="35"/>
      <c r="F159" s="35"/>
      <c r="G159" s="36"/>
    </row>
    <row r="160" spans="1:7" s="12" customFormat="1" ht="18" customHeight="1" x14ac:dyDescent="0.25">
      <c r="A160" s="54"/>
      <c r="B160" s="54"/>
      <c r="C160" s="35"/>
      <c r="D160" s="35"/>
      <c r="E160" s="35"/>
      <c r="F160" s="35"/>
      <c r="G160" s="36"/>
    </row>
    <row r="161" spans="1:7" ht="18" customHeight="1" x14ac:dyDescent="0.2">
      <c r="A161" s="54"/>
      <c r="B161" s="54"/>
      <c r="C161" s="35"/>
      <c r="D161" s="35"/>
      <c r="E161" s="35"/>
      <c r="F161" s="35"/>
      <c r="G161" s="36"/>
    </row>
    <row r="162" spans="1:7" ht="18" customHeight="1" x14ac:dyDescent="0.2">
      <c r="A162" s="54"/>
      <c r="B162" s="54"/>
      <c r="C162" s="35"/>
      <c r="D162" s="35"/>
      <c r="E162" s="35"/>
      <c r="F162" s="35"/>
      <c r="G162" s="36"/>
    </row>
    <row r="163" spans="1:7" s="12" customFormat="1" ht="18" customHeight="1" x14ac:dyDescent="0.25">
      <c r="A163" s="54"/>
      <c r="B163" s="54"/>
      <c r="C163" s="35"/>
      <c r="D163" s="35"/>
      <c r="E163" s="35"/>
      <c r="F163" s="35"/>
      <c r="G163" s="36"/>
    </row>
    <row r="164" spans="1:7" ht="18" customHeight="1" x14ac:dyDescent="0.2">
      <c r="A164" s="54"/>
      <c r="B164" s="54"/>
      <c r="C164" s="35"/>
      <c r="D164" s="35"/>
      <c r="E164" s="35"/>
      <c r="F164" s="35"/>
      <c r="G164" s="36"/>
    </row>
    <row r="165" spans="1:7" s="37" customFormat="1" ht="18" customHeight="1" x14ac:dyDescent="0.3">
      <c r="A165" s="54"/>
      <c r="B165" s="54"/>
      <c r="C165" s="35"/>
      <c r="D165" s="35"/>
      <c r="E165" s="35"/>
      <c r="F165" s="35"/>
      <c r="G165" s="36"/>
    </row>
    <row r="166" spans="1:7" ht="18" customHeight="1" x14ac:dyDescent="0.2">
      <c r="A166" s="54"/>
      <c r="B166" s="54"/>
      <c r="C166" s="35"/>
      <c r="D166" s="35"/>
      <c r="E166" s="35"/>
      <c r="F166" s="35"/>
      <c r="G166" s="36"/>
    </row>
    <row r="167" spans="1:7" s="12" customFormat="1" ht="18" customHeight="1" x14ac:dyDescent="0.25">
      <c r="A167" s="54"/>
      <c r="B167" s="54"/>
      <c r="C167" s="35"/>
      <c r="D167" s="35"/>
      <c r="E167" s="35"/>
      <c r="F167" s="35"/>
      <c r="G167" s="36"/>
    </row>
    <row r="168" spans="1:7" ht="18" customHeight="1" x14ac:dyDescent="0.2">
      <c r="A168" s="54"/>
      <c r="B168" s="54"/>
      <c r="C168" s="35"/>
      <c r="D168" s="35"/>
      <c r="E168" s="35"/>
      <c r="F168" s="35"/>
      <c r="G168" s="36"/>
    </row>
    <row r="169" spans="1:7" ht="18" customHeight="1" x14ac:dyDescent="0.2">
      <c r="A169" s="54"/>
      <c r="B169" s="54"/>
      <c r="C169" s="35"/>
      <c r="D169" s="35"/>
      <c r="E169" s="35"/>
      <c r="F169" s="35"/>
      <c r="G169" s="36"/>
    </row>
    <row r="170" spans="1:7" ht="18" customHeight="1" x14ac:dyDescent="0.2">
      <c r="A170" s="54"/>
      <c r="B170" s="54"/>
      <c r="C170" s="35"/>
      <c r="D170" s="35"/>
      <c r="E170" s="35"/>
      <c r="F170" s="35"/>
      <c r="G170" s="36"/>
    </row>
    <row r="171" spans="1:7" s="12" customFormat="1" ht="18" customHeight="1" x14ac:dyDescent="0.25">
      <c r="A171" s="54"/>
      <c r="B171" s="54"/>
      <c r="C171" s="35"/>
      <c r="D171" s="35"/>
      <c r="E171" s="35"/>
      <c r="F171" s="35"/>
      <c r="G171" s="36"/>
    </row>
    <row r="172" spans="1:7" ht="18" customHeight="1" x14ac:dyDescent="0.2">
      <c r="A172" s="54"/>
      <c r="B172" s="54"/>
      <c r="C172" s="35"/>
      <c r="D172" s="35"/>
      <c r="E172" s="35"/>
      <c r="F172" s="35"/>
      <c r="G172" s="36"/>
    </row>
    <row r="173" spans="1:7" s="37" customFormat="1" ht="18" customHeight="1" x14ac:dyDescent="0.3">
      <c r="A173" s="54"/>
      <c r="B173" s="54"/>
      <c r="C173" s="35"/>
      <c r="D173" s="35"/>
      <c r="E173" s="35"/>
      <c r="F173" s="35"/>
      <c r="G173" s="36"/>
    </row>
    <row r="174" spans="1:7" ht="18" customHeight="1" x14ac:dyDescent="0.2">
      <c r="A174" s="54"/>
      <c r="B174" s="54"/>
      <c r="C174" s="35"/>
      <c r="D174" s="35"/>
      <c r="E174" s="35"/>
      <c r="F174" s="35"/>
      <c r="G174" s="36"/>
    </row>
    <row r="175" spans="1:7" s="12" customFormat="1" ht="18" customHeight="1" x14ac:dyDescent="0.25">
      <c r="A175" s="1"/>
      <c r="B175" s="1"/>
      <c r="C175" s="1"/>
      <c r="D175" s="1"/>
      <c r="E175" s="1"/>
      <c r="F175" s="1"/>
      <c r="G175" s="1"/>
    </row>
    <row r="176" spans="1:7" s="12" customFormat="1" ht="18" customHeight="1" x14ac:dyDescent="0.25">
      <c r="A176" s="1"/>
      <c r="B176" s="1"/>
      <c r="C176" s="1"/>
      <c r="D176" s="1"/>
      <c r="E176" s="1"/>
      <c r="F176" s="1"/>
      <c r="G176" s="1"/>
    </row>
    <row r="177" spans="1:7" s="12" customFormat="1" ht="18" customHeight="1" x14ac:dyDescent="0.25">
      <c r="A177" s="1"/>
      <c r="B177" s="1"/>
      <c r="C177" s="1"/>
      <c r="D177" s="1"/>
      <c r="E177" s="1"/>
      <c r="F177" s="1"/>
      <c r="G177" s="1"/>
    </row>
    <row r="178" spans="1:7" ht="18" customHeight="1" x14ac:dyDescent="0.2"/>
    <row r="179" spans="1:7" s="12" customFormat="1" ht="18" customHeight="1" x14ac:dyDescent="0.25">
      <c r="A179" s="1"/>
      <c r="B179" s="1"/>
      <c r="C179" s="1"/>
      <c r="D179" s="1"/>
      <c r="E179" s="1"/>
      <c r="F179" s="1"/>
      <c r="G179" s="1"/>
    </row>
    <row r="180" spans="1:7" ht="18" customHeight="1" x14ac:dyDescent="0.2"/>
    <row r="181" spans="1:7" s="37" customFormat="1" ht="18" customHeight="1" x14ac:dyDescent="0.3">
      <c r="A181" s="1"/>
      <c r="B181" s="1"/>
      <c r="C181" s="1"/>
      <c r="D181" s="1"/>
      <c r="E181" s="1"/>
      <c r="F181" s="1"/>
      <c r="G181" s="1"/>
    </row>
    <row r="182" spans="1:7" ht="18" customHeight="1" x14ac:dyDescent="0.2"/>
    <row r="183" spans="1:7" s="12" customFormat="1" ht="18" customHeight="1" x14ac:dyDescent="0.25">
      <c r="A183" s="1"/>
      <c r="B183" s="1"/>
      <c r="C183" s="1"/>
      <c r="D183" s="1"/>
      <c r="E183" s="1"/>
      <c r="F183" s="1"/>
      <c r="G183" s="1"/>
    </row>
    <row r="184" spans="1:7" ht="18" customHeight="1" x14ac:dyDescent="0.2"/>
    <row r="185" spans="1:7" ht="18" customHeight="1" x14ac:dyDescent="0.2"/>
    <row r="186" spans="1:7" s="12" customFormat="1" ht="18" customHeight="1" x14ac:dyDescent="0.25">
      <c r="A186" s="1"/>
      <c r="B186" s="1"/>
      <c r="C186" s="1"/>
      <c r="D186" s="1"/>
      <c r="E186" s="1"/>
      <c r="F186" s="1"/>
      <c r="G186" s="1"/>
    </row>
    <row r="187" spans="1:7" s="12" customFormat="1" ht="18" customHeight="1" x14ac:dyDescent="0.25">
      <c r="A187" s="1"/>
      <c r="B187" s="1"/>
      <c r="C187" s="1"/>
      <c r="D187" s="1"/>
      <c r="E187" s="1"/>
      <c r="F187" s="1"/>
      <c r="G187" s="1"/>
    </row>
    <row r="188" spans="1:7" s="12" customFormat="1" ht="18" customHeight="1" x14ac:dyDescent="0.25">
      <c r="A188" s="1"/>
      <c r="B188" s="1"/>
      <c r="C188" s="1"/>
      <c r="D188" s="1"/>
      <c r="E188" s="1"/>
      <c r="F188" s="1"/>
      <c r="G188" s="1"/>
    </row>
    <row r="189" spans="1:7" s="12" customFormat="1" ht="18" customHeight="1" x14ac:dyDescent="0.25">
      <c r="A189" s="1"/>
      <c r="B189" s="1"/>
      <c r="C189" s="1"/>
      <c r="D189" s="1"/>
      <c r="E189" s="1"/>
      <c r="F189" s="1"/>
      <c r="G189" s="1"/>
    </row>
    <row r="190" spans="1:7" s="12" customFormat="1" ht="18" customHeight="1" x14ac:dyDescent="0.25">
      <c r="A190" s="1"/>
      <c r="B190" s="1"/>
      <c r="C190" s="1"/>
      <c r="D190" s="1"/>
      <c r="E190" s="1"/>
      <c r="F190" s="1"/>
      <c r="G190" s="1"/>
    </row>
    <row r="191" spans="1:7" s="12" customFormat="1" ht="18" customHeight="1" x14ac:dyDescent="0.25">
      <c r="A191" s="1"/>
      <c r="B191" s="1"/>
      <c r="C191" s="1"/>
      <c r="D191" s="1"/>
      <c r="E191" s="1"/>
      <c r="F191" s="1"/>
      <c r="G191" s="1"/>
    </row>
    <row r="192" spans="1:7" s="12" customFormat="1" ht="18" customHeight="1" x14ac:dyDescent="0.25">
      <c r="A192" s="1"/>
      <c r="B192" s="1"/>
      <c r="C192" s="1"/>
      <c r="D192" s="1"/>
      <c r="E192" s="1"/>
      <c r="F192" s="1"/>
      <c r="G192" s="1"/>
    </row>
    <row r="193" spans="1:7" s="12" customFormat="1" ht="18" customHeight="1" x14ac:dyDescent="0.25">
      <c r="A193" s="1"/>
      <c r="B193" s="1"/>
      <c r="C193" s="1"/>
      <c r="D193" s="1"/>
      <c r="E193" s="1"/>
      <c r="F193" s="1"/>
      <c r="G193" s="1"/>
    </row>
    <row r="194" spans="1:7" s="12" customFormat="1" ht="18" customHeight="1" x14ac:dyDescent="0.25">
      <c r="A194" s="1"/>
      <c r="B194" s="1"/>
      <c r="C194" s="1"/>
      <c r="D194" s="1"/>
      <c r="E194" s="1"/>
      <c r="F194" s="1"/>
      <c r="G194" s="1"/>
    </row>
    <row r="195" spans="1:7" s="12" customFormat="1" ht="18" customHeight="1" x14ac:dyDescent="0.25">
      <c r="A195" s="1"/>
      <c r="B195" s="1"/>
      <c r="C195" s="1"/>
      <c r="D195" s="1"/>
      <c r="E195" s="1"/>
      <c r="F195" s="1"/>
      <c r="G195" s="1"/>
    </row>
    <row r="196" spans="1:7" s="12" customFormat="1" ht="18" customHeight="1" x14ac:dyDescent="0.25">
      <c r="A196" s="1"/>
      <c r="B196" s="1"/>
      <c r="C196" s="1"/>
      <c r="D196" s="1"/>
      <c r="E196" s="1"/>
      <c r="F196" s="1"/>
      <c r="G196" s="1"/>
    </row>
    <row r="197" spans="1:7" s="12" customFormat="1" ht="18" customHeight="1" x14ac:dyDescent="0.25">
      <c r="A197" s="1"/>
      <c r="B197" s="1"/>
      <c r="C197" s="1"/>
      <c r="D197" s="1"/>
      <c r="E197" s="1"/>
      <c r="F197" s="1"/>
      <c r="G197" s="1"/>
    </row>
    <row r="198" spans="1:7" s="12" customFormat="1" ht="18" customHeight="1" x14ac:dyDescent="0.25">
      <c r="A198" s="1"/>
      <c r="B198" s="1"/>
      <c r="C198" s="1"/>
      <c r="D198" s="1"/>
      <c r="E198" s="1"/>
      <c r="F198" s="1"/>
      <c r="G198" s="1"/>
    </row>
    <row r="199" spans="1:7" s="12" customFormat="1" ht="18" customHeight="1" x14ac:dyDescent="0.25">
      <c r="A199" s="1"/>
      <c r="B199" s="1"/>
      <c r="C199" s="1"/>
      <c r="D199" s="1"/>
      <c r="E199" s="1"/>
      <c r="F199" s="1"/>
      <c r="G199" s="1"/>
    </row>
    <row r="200" spans="1:7" s="12" customFormat="1" ht="20.100000000000001" customHeight="1" x14ac:dyDescent="0.25">
      <c r="A200" s="1"/>
      <c r="B200" s="1"/>
      <c r="C200" s="1"/>
      <c r="D200" s="1"/>
      <c r="E200" s="1"/>
      <c r="F200" s="1"/>
      <c r="G200" s="1"/>
    </row>
    <row r="201" spans="1:7" ht="20.100000000000001" customHeight="1" x14ac:dyDescent="0.2"/>
    <row r="202" spans="1:7" ht="18" customHeight="1" x14ac:dyDescent="0.2"/>
    <row r="203" spans="1:7" ht="18" customHeight="1" x14ac:dyDescent="0.2"/>
    <row r="204" spans="1:7" ht="18" customHeight="1" x14ac:dyDescent="0.2"/>
    <row r="205" spans="1:7" ht="18" customHeight="1" x14ac:dyDescent="0.2"/>
    <row r="206" spans="1:7" ht="18" customHeight="1" x14ac:dyDescent="0.2"/>
    <row r="207" spans="1:7" ht="18" customHeight="1" x14ac:dyDescent="0.2"/>
    <row r="208" spans="1:7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6.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6.5" customHeight="1" x14ac:dyDescent="0.2"/>
    <row r="271" ht="24.95" customHeight="1" x14ac:dyDescent="0.2"/>
    <row r="272" ht="19.5" customHeight="1" x14ac:dyDescent="0.2"/>
  </sheetData>
  <protectedRanges>
    <protectedRange password="CEE3" sqref="G117:G127 F132:F133 G130:G133" name="Raspon1_1"/>
    <protectedRange password="CEE3" sqref="G128:G129" name="Raspon1_1_2"/>
  </protectedRanges>
  <mergeCells count="329">
    <mergeCell ref="A1:G1"/>
    <mergeCell ref="A2:G2"/>
    <mergeCell ref="A3:G3"/>
    <mergeCell ref="A4:G4"/>
    <mergeCell ref="A5:G5"/>
    <mergeCell ref="A6:G6"/>
    <mergeCell ref="A41:A42"/>
    <mergeCell ref="B41:B42"/>
    <mergeCell ref="C41:C42"/>
    <mergeCell ref="D41:D42"/>
    <mergeCell ref="G41:G42"/>
    <mergeCell ref="A11:A12"/>
    <mergeCell ref="B11:B12"/>
    <mergeCell ref="C11:C12"/>
    <mergeCell ref="D11:D12"/>
    <mergeCell ref="E11:E12"/>
    <mergeCell ref="G11:G12"/>
    <mergeCell ref="A7:G7"/>
    <mergeCell ref="A8:B10"/>
    <mergeCell ref="C8:C10"/>
    <mergeCell ref="D8:F8"/>
    <mergeCell ref="G8:G9"/>
    <mergeCell ref="D9:D10"/>
    <mergeCell ref="E9:E10"/>
    <mergeCell ref="A17:B19"/>
    <mergeCell ref="C17:C19"/>
    <mergeCell ref="D17:F17"/>
    <mergeCell ref="G17:G18"/>
    <mergeCell ref="D18:D19"/>
    <mergeCell ref="E18:E19"/>
    <mergeCell ref="A13:B14"/>
    <mergeCell ref="C13:C14"/>
    <mergeCell ref="D13:D14"/>
    <mergeCell ref="E13:E14"/>
    <mergeCell ref="G13:G14"/>
    <mergeCell ref="A16:G16"/>
    <mergeCell ref="F18:F19"/>
    <mergeCell ref="A22:A23"/>
    <mergeCell ref="B22:B23"/>
    <mergeCell ref="C22:C23"/>
    <mergeCell ref="D22:D23"/>
    <mergeCell ref="E22:E23"/>
    <mergeCell ref="G22:G23"/>
    <mergeCell ref="A20:A21"/>
    <mergeCell ref="B20:B21"/>
    <mergeCell ref="C20:C21"/>
    <mergeCell ref="D20:D21"/>
    <mergeCell ref="E20:E21"/>
    <mergeCell ref="G20:G21"/>
    <mergeCell ref="F20:F21"/>
    <mergeCell ref="F22:F23"/>
    <mergeCell ref="A26:A27"/>
    <mergeCell ref="B26:B27"/>
    <mergeCell ref="C26:C27"/>
    <mergeCell ref="D26:D27"/>
    <mergeCell ref="E26:E27"/>
    <mergeCell ref="G26:G27"/>
    <mergeCell ref="A24:A25"/>
    <mergeCell ref="B24:B25"/>
    <mergeCell ref="C24:C25"/>
    <mergeCell ref="D24:D25"/>
    <mergeCell ref="E24:E25"/>
    <mergeCell ref="G24:G25"/>
    <mergeCell ref="F24:F25"/>
    <mergeCell ref="F26:F27"/>
    <mergeCell ref="A32:B34"/>
    <mergeCell ref="C32:C34"/>
    <mergeCell ref="D32:F32"/>
    <mergeCell ref="G32:G33"/>
    <mergeCell ref="D33:D34"/>
    <mergeCell ref="E33:E34"/>
    <mergeCell ref="A28:B29"/>
    <mergeCell ref="C28:C29"/>
    <mergeCell ref="D28:D29"/>
    <mergeCell ref="E28:E29"/>
    <mergeCell ref="G28:G29"/>
    <mergeCell ref="A31:G31"/>
    <mergeCell ref="F28:F29"/>
    <mergeCell ref="A37:A38"/>
    <mergeCell ref="B37:B38"/>
    <mergeCell ref="C37:C38"/>
    <mergeCell ref="D37:D38"/>
    <mergeCell ref="E37:E38"/>
    <mergeCell ref="G37:G38"/>
    <mergeCell ref="A35:A36"/>
    <mergeCell ref="B35:B36"/>
    <mergeCell ref="C35:C36"/>
    <mergeCell ref="D35:D36"/>
    <mergeCell ref="E35:E36"/>
    <mergeCell ref="G35:G36"/>
    <mergeCell ref="A43:B44"/>
    <mergeCell ref="C43:C44"/>
    <mergeCell ref="D43:D44"/>
    <mergeCell ref="E43:E44"/>
    <mergeCell ref="G43:G44"/>
    <mergeCell ref="A45:G45"/>
    <mergeCell ref="A39:A40"/>
    <mergeCell ref="B39:B40"/>
    <mergeCell ref="C39:C40"/>
    <mergeCell ref="D39:D40"/>
    <mergeCell ref="E39:E40"/>
    <mergeCell ref="G39:G40"/>
    <mergeCell ref="A46:B47"/>
    <mergeCell ref="C46:C47"/>
    <mergeCell ref="D46:D47"/>
    <mergeCell ref="E46:E47"/>
    <mergeCell ref="A61:G61"/>
    <mergeCell ref="A62:B64"/>
    <mergeCell ref="C62:C64"/>
    <mergeCell ref="D62:F62"/>
    <mergeCell ref="G62:G63"/>
    <mergeCell ref="D63:D64"/>
    <mergeCell ref="A49:G49"/>
    <mergeCell ref="A50:B52"/>
    <mergeCell ref="C50:C52"/>
    <mergeCell ref="D50:F50"/>
    <mergeCell ref="G50:G51"/>
    <mergeCell ref="D51:D52"/>
    <mergeCell ref="E51:E52"/>
    <mergeCell ref="A53:A54"/>
    <mergeCell ref="B53:B54"/>
    <mergeCell ref="C53:C54"/>
    <mergeCell ref="D53:D54"/>
    <mergeCell ref="E53:E54"/>
    <mergeCell ref="G53:G54"/>
    <mergeCell ref="A55:A56"/>
    <mergeCell ref="G65:G66"/>
    <mergeCell ref="A67:A68"/>
    <mergeCell ref="B67:B68"/>
    <mergeCell ref="C67:C68"/>
    <mergeCell ref="D67:D68"/>
    <mergeCell ref="E67:E68"/>
    <mergeCell ref="F67:F68"/>
    <mergeCell ref="G67:G68"/>
    <mergeCell ref="E63:E64"/>
    <mergeCell ref="F63:F64"/>
    <mergeCell ref="A65:A66"/>
    <mergeCell ref="B65:B66"/>
    <mergeCell ref="C65:C66"/>
    <mergeCell ref="D65:D66"/>
    <mergeCell ref="E65:E66"/>
    <mergeCell ref="F65:F66"/>
    <mergeCell ref="G69:G70"/>
    <mergeCell ref="A73:A74"/>
    <mergeCell ref="B73:B74"/>
    <mergeCell ref="C73:C74"/>
    <mergeCell ref="D73:D74"/>
    <mergeCell ref="E73:E74"/>
    <mergeCell ref="F73:F74"/>
    <mergeCell ref="G73:G74"/>
    <mergeCell ref="A69:A70"/>
    <mergeCell ref="B69:B70"/>
    <mergeCell ref="C69:C70"/>
    <mergeCell ref="D69:D70"/>
    <mergeCell ref="E69:E70"/>
    <mergeCell ref="F69:F70"/>
    <mergeCell ref="A71:A72"/>
    <mergeCell ref="B71:B72"/>
    <mergeCell ref="C71:C72"/>
    <mergeCell ref="D71:D72"/>
    <mergeCell ref="E71:E72"/>
    <mergeCell ref="F71:F72"/>
    <mergeCell ref="G71:G72"/>
    <mergeCell ref="A80:G80"/>
    <mergeCell ref="A81:B83"/>
    <mergeCell ref="C81:C83"/>
    <mergeCell ref="D81:F81"/>
    <mergeCell ref="G81:G82"/>
    <mergeCell ref="D82:D83"/>
    <mergeCell ref="E82:E83"/>
    <mergeCell ref="F82:F83"/>
    <mergeCell ref="A77:B78"/>
    <mergeCell ref="C77:C78"/>
    <mergeCell ref="D77:D78"/>
    <mergeCell ref="E77:E78"/>
    <mergeCell ref="F77:F78"/>
    <mergeCell ref="G77:G78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A106:A107"/>
    <mergeCell ref="B106:B107"/>
    <mergeCell ref="C106:C107"/>
    <mergeCell ref="D106:D107"/>
    <mergeCell ref="E106:E107"/>
    <mergeCell ref="F106:F107"/>
    <mergeCell ref="G106:G107"/>
    <mergeCell ref="A100:A101"/>
    <mergeCell ref="B100:B101"/>
    <mergeCell ref="C100:C101"/>
    <mergeCell ref="D100:D101"/>
    <mergeCell ref="E100:E101"/>
    <mergeCell ref="F100:F101"/>
    <mergeCell ref="B102:B103"/>
    <mergeCell ref="A102:A103"/>
    <mergeCell ref="D102:D103"/>
    <mergeCell ref="E102:E103"/>
    <mergeCell ref="G102:G103"/>
    <mergeCell ref="A104:A105"/>
    <mergeCell ref="B104:B105"/>
    <mergeCell ref="C104:C105"/>
    <mergeCell ref="D104:D105"/>
    <mergeCell ref="E104:E105"/>
    <mergeCell ref="G104:G105"/>
    <mergeCell ref="A126:B127"/>
    <mergeCell ref="C126:C127"/>
    <mergeCell ref="D126:D127"/>
    <mergeCell ref="F126:F127"/>
    <mergeCell ref="G126:G127"/>
    <mergeCell ref="A130:B131"/>
    <mergeCell ref="C130:C131"/>
    <mergeCell ref="D130:D131"/>
    <mergeCell ref="F130:F131"/>
    <mergeCell ref="A128:B129"/>
    <mergeCell ref="C128:C129"/>
    <mergeCell ref="D128:D129"/>
    <mergeCell ref="F128:F129"/>
    <mergeCell ref="G128:G129"/>
    <mergeCell ref="A119:B121"/>
    <mergeCell ref="C119:C121"/>
    <mergeCell ref="D119:G119"/>
    <mergeCell ref="D120:D121"/>
    <mergeCell ref="F120:F121"/>
    <mergeCell ref="G120:G121"/>
    <mergeCell ref="A108:B109"/>
    <mergeCell ref="C108:C109"/>
    <mergeCell ref="D108:D109"/>
    <mergeCell ref="E108:E109"/>
    <mergeCell ref="F108:F109"/>
    <mergeCell ref="G108:G109"/>
    <mergeCell ref="A117:G118"/>
    <mergeCell ref="B142:G142"/>
    <mergeCell ref="B143:G143"/>
    <mergeCell ref="B139:G139"/>
    <mergeCell ref="B140:G140"/>
    <mergeCell ref="B141:G141"/>
    <mergeCell ref="G130:G131"/>
    <mergeCell ref="B136:G136"/>
    <mergeCell ref="B137:G137"/>
    <mergeCell ref="B138:G138"/>
    <mergeCell ref="A132:B133"/>
    <mergeCell ref="C132:C133"/>
    <mergeCell ref="D132:D133"/>
    <mergeCell ref="F132:F133"/>
    <mergeCell ref="G132:G133"/>
    <mergeCell ref="B135:G135"/>
    <mergeCell ref="A122:B123"/>
    <mergeCell ref="C122:C123"/>
    <mergeCell ref="D122:D123"/>
    <mergeCell ref="F122:F123"/>
    <mergeCell ref="G122:G123"/>
    <mergeCell ref="A124:B125"/>
    <mergeCell ref="C124:C125"/>
    <mergeCell ref="D124:D125"/>
    <mergeCell ref="F124:F125"/>
    <mergeCell ref="G124:G125"/>
    <mergeCell ref="B55:B56"/>
    <mergeCell ref="C55:C56"/>
    <mergeCell ref="D55:D56"/>
    <mergeCell ref="E55:E56"/>
    <mergeCell ref="G55:G56"/>
    <mergeCell ref="A57:B58"/>
    <mergeCell ref="C57:C58"/>
    <mergeCell ref="D57:D58"/>
    <mergeCell ref="E57:E58"/>
    <mergeCell ref="G57:G58"/>
    <mergeCell ref="A75:A76"/>
    <mergeCell ref="B75:B76"/>
    <mergeCell ref="C75:C76"/>
    <mergeCell ref="D75:D76"/>
    <mergeCell ref="E75:E76"/>
    <mergeCell ref="F75:F76"/>
    <mergeCell ref="G75:G76"/>
    <mergeCell ref="C102:C103"/>
    <mergeCell ref="F102:F103"/>
    <mergeCell ref="G100:G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</mergeCells>
  <printOptions horizontalCentered="1"/>
  <pageMargins left="0.43307086614173229" right="0.43307086614173229" top="0.35433070866141736" bottom="0.35433070866141736" header="0.31496062992125984" footer="0.31496062992125984"/>
  <pageSetup paperSize="9" scale="86" fitToHeight="0" orientation="landscape" useFirstPageNumber="1" r:id="rId1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2:C20"/>
  <sheetViews>
    <sheetView workbookViewId="0">
      <selection activeCell="I13" sqref="I13"/>
    </sheetView>
  </sheetViews>
  <sheetFormatPr defaultRowHeight="12.75" x14ac:dyDescent="0.2"/>
  <cols>
    <col min="1" max="1" width="10" style="63" customWidth="1"/>
    <col min="2" max="2" width="42.7109375" style="63" customWidth="1"/>
    <col min="3" max="3" width="28.42578125" style="63" customWidth="1"/>
    <col min="4" max="256" width="9.140625" style="63"/>
    <col min="257" max="257" width="10" style="63" customWidth="1"/>
    <col min="258" max="258" width="42.7109375" style="63" customWidth="1"/>
    <col min="259" max="259" width="28.42578125" style="63" customWidth="1"/>
    <col min="260" max="512" width="9.140625" style="63"/>
    <col min="513" max="513" width="10" style="63" customWidth="1"/>
    <col min="514" max="514" width="42.7109375" style="63" customWidth="1"/>
    <col min="515" max="515" width="28.42578125" style="63" customWidth="1"/>
    <col min="516" max="768" width="9.140625" style="63"/>
    <col min="769" max="769" width="10" style="63" customWidth="1"/>
    <col min="770" max="770" width="42.7109375" style="63" customWidth="1"/>
    <col min="771" max="771" width="28.42578125" style="63" customWidth="1"/>
    <col min="772" max="1024" width="9.140625" style="63"/>
    <col min="1025" max="1025" width="10" style="63" customWidth="1"/>
    <col min="1026" max="1026" width="42.7109375" style="63" customWidth="1"/>
    <col min="1027" max="1027" width="28.42578125" style="63" customWidth="1"/>
    <col min="1028" max="1280" width="9.140625" style="63"/>
    <col min="1281" max="1281" width="10" style="63" customWidth="1"/>
    <col min="1282" max="1282" width="42.7109375" style="63" customWidth="1"/>
    <col min="1283" max="1283" width="28.42578125" style="63" customWidth="1"/>
    <col min="1284" max="1536" width="9.140625" style="63"/>
    <col min="1537" max="1537" width="10" style="63" customWidth="1"/>
    <col min="1538" max="1538" width="42.7109375" style="63" customWidth="1"/>
    <col min="1539" max="1539" width="28.42578125" style="63" customWidth="1"/>
    <col min="1540" max="1792" width="9.140625" style="63"/>
    <col min="1793" max="1793" width="10" style="63" customWidth="1"/>
    <col min="1794" max="1794" width="42.7109375" style="63" customWidth="1"/>
    <col min="1795" max="1795" width="28.42578125" style="63" customWidth="1"/>
    <col min="1796" max="2048" width="9.140625" style="63"/>
    <col min="2049" max="2049" width="10" style="63" customWidth="1"/>
    <col min="2050" max="2050" width="42.7109375" style="63" customWidth="1"/>
    <col min="2051" max="2051" width="28.42578125" style="63" customWidth="1"/>
    <col min="2052" max="2304" width="9.140625" style="63"/>
    <col min="2305" max="2305" width="10" style="63" customWidth="1"/>
    <col min="2306" max="2306" width="42.7109375" style="63" customWidth="1"/>
    <col min="2307" max="2307" width="28.42578125" style="63" customWidth="1"/>
    <col min="2308" max="2560" width="9.140625" style="63"/>
    <col min="2561" max="2561" width="10" style="63" customWidth="1"/>
    <col min="2562" max="2562" width="42.7109375" style="63" customWidth="1"/>
    <col min="2563" max="2563" width="28.42578125" style="63" customWidth="1"/>
    <col min="2564" max="2816" width="9.140625" style="63"/>
    <col min="2817" max="2817" width="10" style="63" customWidth="1"/>
    <col min="2818" max="2818" width="42.7109375" style="63" customWidth="1"/>
    <col min="2819" max="2819" width="28.42578125" style="63" customWidth="1"/>
    <col min="2820" max="3072" width="9.140625" style="63"/>
    <col min="3073" max="3073" width="10" style="63" customWidth="1"/>
    <col min="3074" max="3074" width="42.7109375" style="63" customWidth="1"/>
    <col min="3075" max="3075" width="28.42578125" style="63" customWidth="1"/>
    <col min="3076" max="3328" width="9.140625" style="63"/>
    <col min="3329" max="3329" width="10" style="63" customWidth="1"/>
    <col min="3330" max="3330" width="42.7109375" style="63" customWidth="1"/>
    <col min="3331" max="3331" width="28.42578125" style="63" customWidth="1"/>
    <col min="3332" max="3584" width="9.140625" style="63"/>
    <col min="3585" max="3585" width="10" style="63" customWidth="1"/>
    <col min="3586" max="3586" width="42.7109375" style="63" customWidth="1"/>
    <col min="3587" max="3587" width="28.42578125" style="63" customWidth="1"/>
    <col min="3588" max="3840" width="9.140625" style="63"/>
    <col min="3841" max="3841" width="10" style="63" customWidth="1"/>
    <col min="3842" max="3842" width="42.7109375" style="63" customWidth="1"/>
    <col min="3843" max="3843" width="28.42578125" style="63" customWidth="1"/>
    <col min="3844" max="4096" width="9.140625" style="63"/>
    <col min="4097" max="4097" width="10" style="63" customWidth="1"/>
    <col min="4098" max="4098" width="42.7109375" style="63" customWidth="1"/>
    <col min="4099" max="4099" width="28.42578125" style="63" customWidth="1"/>
    <col min="4100" max="4352" width="9.140625" style="63"/>
    <col min="4353" max="4353" width="10" style="63" customWidth="1"/>
    <col min="4354" max="4354" width="42.7109375" style="63" customWidth="1"/>
    <col min="4355" max="4355" width="28.42578125" style="63" customWidth="1"/>
    <col min="4356" max="4608" width="9.140625" style="63"/>
    <col min="4609" max="4609" width="10" style="63" customWidth="1"/>
    <col min="4610" max="4610" width="42.7109375" style="63" customWidth="1"/>
    <col min="4611" max="4611" width="28.42578125" style="63" customWidth="1"/>
    <col min="4612" max="4864" width="9.140625" style="63"/>
    <col min="4865" max="4865" width="10" style="63" customWidth="1"/>
    <col min="4866" max="4866" width="42.7109375" style="63" customWidth="1"/>
    <col min="4867" max="4867" width="28.42578125" style="63" customWidth="1"/>
    <col min="4868" max="5120" width="9.140625" style="63"/>
    <col min="5121" max="5121" width="10" style="63" customWidth="1"/>
    <col min="5122" max="5122" width="42.7109375" style="63" customWidth="1"/>
    <col min="5123" max="5123" width="28.42578125" style="63" customWidth="1"/>
    <col min="5124" max="5376" width="9.140625" style="63"/>
    <col min="5377" max="5377" width="10" style="63" customWidth="1"/>
    <col min="5378" max="5378" width="42.7109375" style="63" customWidth="1"/>
    <col min="5379" max="5379" width="28.42578125" style="63" customWidth="1"/>
    <col min="5380" max="5632" width="9.140625" style="63"/>
    <col min="5633" max="5633" width="10" style="63" customWidth="1"/>
    <col min="5634" max="5634" width="42.7109375" style="63" customWidth="1"/>
    <col min="5635" max="5635" width="28.42578125" style="63" customWidth="1"/>
    <col min="5636" max="5888" width="9.140625" style="63"/>
    <col min="5889" max="5889" width="10" style="63" customWidth="1"/>
    <col min="5890" max="5890" width="42.7109375" style="63" customWidth="1"/>
    <col min="5891" max="5891" width="28.42578125" style="63" customWidth="1"/>
    <col min="5892" max="6144" width="9.140625" style="63"/>
    <col min="6145" max="6145" width="10" style="63" customWidth="1"/>
    <col min="6146" max="6146" width="42.7109375" style="63" customWidth="1"/>
    <col min="6147" max="6147" width="28.42578125" style="63" customWidth="1"/>
    <col min="6148" max="6400" width="9.140625" style="63"/>
    <col min="6401" max="6401" width="10" style="63" customWidth="1"/>
    <col min="6402" max="6402" width="42.7109375" style="63" customWidth="1"/>
    <col min="6403" max="6403" width="28.42578125" style="63" customWidth="1"/>
    <col min="6404" max="6656" width="9.140625" style="63"/>
    <col min="6657" max="6657" width="10" style="63" customWidth="1"/>
    <col min="6658" max="6658" width="42.7109375" style="63" customWidth="1"/>
    <col min="6659" max="6659" width="28.42578125" style="63" customWidth="1"/>
    <col min="6660" max="6912" width="9.140625" style="63"/>
    <col min="6913" max="6913" width="10" style="63" customWidth="1"/>
    <col min="6914" max="6914" width="42.7109375" style="63" customWidth="1"/>
    <col min="6915" max="6915" width="28.42578125" style="63" customWidth="1"/>
    <col min="6916" max="7168" width="9.140625" style="63"/>
    <col min="7169" max="7169" width="10" style="63" customWidth="1"/>
    <col min="7170" max="7170" width="42.7109375" style="63" customWidth="1"/>
    <col min="7171" max="7171" width="28.42578125" style="63" customWidth="1"/>
    <col min="7172" max="7424" width="9.140625" style="63"/>
    <col min="7425" max="7425" width="10" style="63" customWidth="1"/>
    <col min="7426" max="7426" width="42.7109375" style="63" customWidth="1"/>
    <col min="7427" max="7427" width="28.42578125" style="63" customWidth="1"/>
    <col min="7428" max="7680" width="9.140625" style="63"/>
    <col min="7681" max="7681" width="10" style="63" customWidth="1"/>
    <col min="7682" max="7682" width="42.7109375" style="63" customWidth="1"/>
    <col min="7683" max="7683" width="28.42578125" style="63" customWidth="1"/>
    <col min="7684" max="7936" width="9.140625" style="63"/>
    <col min="7937" max="7937" width="10" style="63" customWidth="1"/>
    <col min="7938" max="7938" width="42.7109375" style="63" customWidth="1"/>
    <col min="7939" max="7939" width="28.42578125" style="63" customWidth="1"/>
    <col min="7940" max="8192" width="9.140625" style="63"/>
    <col min="8193" max="8193" width="10" style="63" customWidth="1"/>
    <col min="8194" max="8194" width="42.7109375" style="63" customWidth="1"/>
    <col min="8195" max="8195" width="28.42578125" style="63" customWidth="1"/>
    <col min="8196" max="8448" width="9.140625" style="63"/>
    <col min="8449" max="8449" width="10" style="63" customWidth="1"/>
    <col min="8450" max="8450" width="42.7109375" style="63" customWidth="1"/>
    <col min="8451" max="8451" width="28.42578125" style="63" customWidth="1"/>
    <col min="8452" max="8704" width="9.140625" style="63"/>
    <col min="8705" max="8705" width="10" style="63" customWidth="1"/>
    <col min="8706" max="8706" width="42.7109375" style="63" customWidth="1"/>
    <col min="8707" max="8707" width="28.42578125" style="63" customWidth="1"/>
    <col min="8708" max="8960" width="9.140625" style="63"/>
    <col min="8961" max="8961" width="10" style="63" customWidth="1"/>
    <col min="8962" max="8962" width="42.7109375" style="63" customWidth="1"/>
    <col min="8963" max="8963" width="28.42578125" style="63" customWidth="1"/>
    <col min="8964" max="9216" width="9.140625" style="63"/>
    <col min="9217" max="9217" width="10" style="63" customWidth="1"/>
    <col min="9218" max="9218" width="42.7109375" style="63" customWidth="1"/>
    <col min="9219" max="9219" width="28.42578125" style="63" customWidth="1"/>
    <col min="9220" max="9472" width="9.140625" style="63"/>
    <col min="9473" max="9473" width="10" style="63" customWidth="1"/>
    <col min="9474" max="9474" width="42.7109375" style="63" customWidth="1"/>
    <col min="9475" max="9475" width="28.42578125" style="63" customWidth="1"/>
    <col min="9476" max="9728" width="9.140625" style="63"/>
    <col min="9729" max="9729" width="10" style="63" customWidth="1"/>
    <col min="9730" max="9730" width="42.7109375" style="63" customWidth="1"/>
    <col min="9731" max="9731" width="28.42578125" style="63" customWidth="1"/>
    <col min="9732" max="9984" width="9.140625" style="63"/>
    <col min="9985" max="9985" width="10" style="63" customWidth="1"/>
    <col min="9986" max="9986" width="42.7109375" style="63" customWidth="1"/>
    <col min="9987" max="9987" width="28.42578125" style="63" customWidth="1"/>
    <col min="9988" max="10240" width="9.140625" style="63"/>
    <col min="10241" max="10241" width="10" style="63" customWidth="1"/>
    <col min="10242" max="10242" width="42.7109375" style="63" customWidth="1"/>
    <col min="10243" max="10243" width="28.42578125" style="63" customWidth="1"/>
    <col min="10244" max="10496" width="9.140625" style="63"/>
    <col min="10497" max="10497" width="10" style="63" customWidth="1"/>
    <col min="10498" max="10498" width="42.7109375" style="63" customWidth="1"/>
    <col min="10499" max="10499" width="28.42578125" style="63" customWidth="1"/>
    <col min="10500" max="10752" width="9.140625" style="63"/>
    <col min="10753" max="10753" width="10" style="63" customWidth="1"/>
    <col min="10754" max="10754" width="42.7109375" style="63" customWidth="1"/>
    <col min="10755" max="10755" width="28.42578125" style="63" customWidth="1"/>
    <col min="10756" max="11008" width="9.140625" style="63"/>
    <col min="11009" max="11009" width="10" style="63" customWidth="1"/>
    <col min="11010" max="11010" width="42.7109375" style="63" customWidth="1"/>
    <col min="11011" max="11011" width="28.42578125" style="63" customWidth="1"/>
    <col min="11012" max="11264" width="9.140625" style="63"/>
    <col min="11265" max="11265" width="10" style="63" customWidth="1"/>
    <col min="11266" max="11266" width="42.7109375" style="63" customWidth="1"/>
    <col min="11267" max="11267" width="28.42578125" style="63" customWidth="1"/>
    <col min="11268" max="11520" width="9.140625" style="63"/>
    <col min="11521" max="11521" width="10" style="63" customWidth="1"/>
    <col min="11522" max="11522" width="42.7109375" style="63" customWidth="1"/>
    <col min="11523" max="11523" width="28.42578125" style="63" customWidth="1"/>
    <col min="11524" max="11776" width="9.140625" style="63"/>
    <col min="11777" max="11777" width="10" style="63" customWidth="1"/>
    <col min="11778" max="11778" width="42.7109375" style="63" customWidth="1"/>
    <col min="11779" max="11779" width="28.42578125" style="63" customWidth="1"/>
    <col min="11780" max="12032" width="9.140625" style="63"/>
    <col min="12033" max="12033" width="10" style="63" customWidth="1"/>
    <col min="12034" max="12034" width="42.7109375" style="63" customWidth="1"/>
    <col min="12035" max="12035" width="28.42578125" style="63" customWidth="1"/>
    <col min="12036" max="12288" width="9.140625" style="63"/>
    <col min="12289" max="12289" width="10" style="63" customWidth="1"/>
    <col min="12290" max="12290" width="42.7109375" style="63" customWidth="1"/>
    <col min="12291" max="12291" width="28.42578125" style="63" customWidth="1"/>
    <col min="12292" max="12544" width="9.140625" style="63"/>
    <col min="12545" max="12545" width="10" style="63" customWidth="1"/>
    <col min="12546" max="12546" width="42.7109375" style="63" customWidth="1"/>
    <col min="12547" max="12547" width="28.42578125" style="63" customWidth="1"/>
    <col min="12548" max="12800" width="9.140625" style="63"/>
    <col min="12801" max="12801" width="10" style="63" customWidth="1"/>
    <col min="12802" max="12802" width="42.7109375" style="63" customWidth="1"/>
    <col min="12803" max="12803" width="28.42578125" style="63" customWidth="1"/>
    <col min="12804" max="13056" width="9.140625" style="63"/>
    <col min="13057" max="13057" width="10" style="63" customWidth="1"/>
    <col min="13058" max="13058" width="42.7109375" style="63" customWidth="1"/>
    <col min="13059" max="13059" width="28.42578125" style="63" customWidth="1"/>
    <col min="13060" max="13312" width="9.140625" style="63"/>
    <col min="13313" max="13313" width="10" style="63" customWidth="1"/>
    <col min="13314" max="13314" width="42.7109375" style="63" customWidth="1"/>
    <col min="13315" max="13315" width="28.42578125" style="63" customWidth="1"/>
    <col min="13316" max="13568" width="9.140625" style="63"/>
    <col min="13569" max="13569" width="10" style="63" customWidth="1"/>
    <col min="13570" max="13570" width="42.7109375" style="63" customWidth="1"/>
    <col min="13571" max="13571" width="28.42578125" style="63" customWidth="1"/>
    <col min="13572" max="13824" width="9.140625" style="63"/>
    <col min="13825" max="13825" width="10" style="63" customWidth="1"/>
    <col min="13826" max="13826" width="42.7109375" style="63" customWidth="1"/>
    <col min="13827" max="13827" width="28.42578125" style="63" customWidth="1"/>
    <col min="13828" max="14080" width="9.140625" style="63"/>
    <col min="14081" max="14081" width="10" style="63" customWidth="1"/>
    <col min="14082" max="14082" width="42.7109375" style="63" customWidth="1"/>
    <col min="14083" max="14083" width="28.42578125" style="63" customWidth="1"/>
    <col min="14084" max="14336" width="9.140625" style="63"/>
    <col min="14337" max="14337" width="10" style="63" customWidth="1"/>
    <col min="14338" max="14338" width="42.7109375" style="63" customWidth="1"/>
    <col min="14339" max="14339" width="28.42578125" style="63" customWidth="1"/>
    <col min="14340" max="14592" width="9.140625" style="63"/>
    <col min="14593" max="14593" width="10" style="63" customWidth="1"/>
    <col min="14594" max="14594" width="42.7109375" style="63" customWidth="1"/>
    <col min="14595" max="14595" width="28.42578125" style="63" customWidth="1"/>
    <col min="14596" max="14848" width="9.140625" style="63"/>
    <col min="14849" max="14849" width="10" style="63" customWidth="1"/>
    <col min="14850" max="14850" width="42.7109375" style="63" customWidth="1"/>
    <col min="14851" max="14851" width="28.42578125" style="63" customWidth="1"/>
    <col min="14852" max="15104" width="9.140625" style="63"/>
    <col min="15105" max="15105" width="10" style="63" customWidth="1"/>
    <col min="15106" max="15106" width="42.7109375" style="63" customWidth="1"/>
    <col min="15107" max="15107" width="28.42578125" style="63" customWidth="1"/>
    <col min="15108" max="15360" width="9.140625" style="63"/>
    <col min="15361" max="15361" width="10" style="63" customWidth="1"/>
    <col min="15362" max="15362" width="42.7109375" style="63" customWidth="1"/>
    <col min="15363" max="15363" width="28.42578125" style="63" customWidth="1"/>
    <col min="15364" max="15616" width="9.140625" style="63"/>
    <col min="15617" max="15617" width="10" style="63" customWidth="1"/>
    <col min="15618" max="15618" width="42.7109375" style="63" customWidth="1"/>
    <col min="15619" max="15619" width="28.42578125" style="63" customWidth="1"/>
    <col min="15620" max="15872" width="9.140625" style="63"/>
    <col min="15873" max="15873" width="10" style="63" customWidth="1"/>
    <col min="15874" max="15874" width="42.7109375" style="63" customWidth="1"/>
    <col min="15875" max="15875" width="28.42578125" style="63" customWidth="1"/>
    <col min="15876" max="16128" width="9.140625" style="63"/>
    <col min="16129" max="16129" width="10" style="63" customWidth="1"/>
    <col min="16130" max="16130" width="42.7109375" style="63" customWidth="1"/>
    <col min="16131" max="16131" width="28.42578125" style="63" customWidth="1"/>
    <col min="16132" max="16384" width="9.140625" style="63"/>
  </cols>
  <sheetData>
    <row r="2" spans="1:3" ht="18" customHeight="1" x14ac:dyDescent="0.2">
      <c r="A2" s="805" t="s">
        <v>91</v>
      </c>
      <c r="B2" s="805"/>
      <c r="C2" s="805"/>
    </row>
    <row r="3" spans="1:3" s="64" customFormat="1" ht="1.5" customHeight="1" x14ac:dyDescent="0.2">
      <c r="A3" s="805"/>
      <c r="B3" s="805"/>
      <c r="C3" s="805"/>
    </row>
    <row r="4" spans="1:3" s="64" customFormat="1" ht="21.75" customHeight="1" x14ac:dyDescent="0.2">
      <c r="A4" s="806" t="s">
        <v>69</v>
      </c>
      <c r="B4" s="806"/>
      <c r="C4" s="806"/>
    </row>
    <row r="5" spans="1:3" s="64" customFormat="1" ht="36.75" customHeight="1" thickBot="1" x14ac:dyDescent="0.25">
      <c r="A5" s="65"/>
      <c r="B5" s="65"/>
      <c r="C5" s="65"/>
    </row>
    <row r="6" spans="1:3" ht="13.5" customHeight="1" x14ac:dyDescent="0.2">
      <c r="A6" s="66" t="s">
        <v>65</v>
      </c>
      <c r="B6" s="807" t="s">
        <v>0</v>
      </c>
      <c r="C6" s="809" t="s">
        <v>30</v>
      </c>
    </row>
    <row r="7" spans="1:3" ht="13.5" customHeight="1" x14ac:dyDescent="0.2">
      <c r="A7" s="67" t="s">
        <v>66</v>
      </c>
      <c r="B7" s="808"/>
      <c r="C7" s="810"/>
    </row>
    <row r="8" spans="1:3" ht="5.25" customHeight="1" x14ac:dyDescent="0.2">
      <c r="A8" s="811"/>
      <c r="B8" s="812"/>
      <c r="C8" s="813"/>
    </row>
    <row r="9" spans="1:3" ht="14.25" customHeight="1" x14ac:dyDescent="0.2">
      <c r="A9" s="797" t="s">
        <v>7</v>
      </c>
      <c r="B9" s="802" t="s">
        <v>70</v>
      </c>
      <c r="C9" s="804">
        <v>200000</v>
      </c>
    </row>
    <row r="10" spans="1:3" ht="9" customHeight="1" x14ac:dyDescent="0.2">
      <c r="A10" s="797"/>
      <c r="B10" s="803"/>
      <c r="C10" s="804"/>
    </row>
    <row r="11" spans="1:3" ht="14.25" customHeight="1" x14ac:dyDescent="0.2">
      <c r="A11" s="796" t="s">
        <v>9</v>
      </c>
      <c r="B11" s="798" t="s">
        <v>71</v>
      </c>
      <c r="C11" s="800">
        <v>8000</v>
      </c>
    </row>
    <row r="12" spans="1:3" ht="11.25" customHeight="1" x14ac:dyDescent="0.2">
      <c r="A12" s="797"/>
      <c r="B12" s="799"/>
      <c r="C12" s="801"/>
    </row>
    <row r="13" spans="1:3" ht="24.95" customHeight="1" x14ac:dyDescent="0.2">
      <c r="A13" s="69" t="s">
        <v>10</v>
      </c>
      <c r="B13" s="70" t="s">
        <v>94</v>
      </c>
      <c r="C13" s="77">
        <v>30000</v>
      </c>
    </row>
    <row r="14" spans="1:3" ht="24.95" customHeight="1" x14ac:dyDescent="0.2">
      <c r="A14" s="69" t="s">
        <v>13</v>
      </c>
      <c r="B14" s="70" t="s">
        <v>72</v>
      </c>
      <c r="C14" s="77">
        <v>5000</v>
      </c>
    </row>
    <row r="15" spans="1:3" x14ac:dyDescent="0.2">
      <c r="A15" s="789" t="s">
        <v>15</v>
      </c>
      <c r="B15" s="791" t="s">
        <v>68</v>
      </c>
      <c r="C15" s="793">
        <v>25000</v>
      </c>
    </row>
    <row r="16" spans="1:3" ht="11.25" customHeight="1" x14ac:dyDescent="0.2">
      <c r="A16" s="790"/>
      <c r="B16" s="792"/>
      <c r="C16" s="794"/>
    </row>
    <row r="17" spans="1:3" x14ac:dyDescent="0.2">
      <c r="A17" s="789" t="s">
        <v>16</v>
      </c>
      <c r="B17" s="795" t="s">
        <v>92</v>
      </c>
      <c r="C17" s="793">
        <v>69000</v>
      </c>
    </row>
    <row r="18" spans="1:3" ht="11.25" customHeight="1" thickBot="1" x14ac:dyDescent="0.25">
      <c r="A18" s="790"/>
      <c r="B18" s="792"/>
      <c r="C18" s="794"/>
    </row>
    <row r="19" spans="1:3" ht="12" customHeight="1" x14ac:dyDescent="0.2">
      <c r="A19" s="783" t="s">
        <v>50</v>
      </c>
      <c r="B19" s="784"/>
      <c r="C19" s="787">
        <f>SUM(C9:C18)</f>
        <v>337000</v>
      </c>
    </row>
    <row r="20" spans="1:3" ht="20.25" customHeight="1" thickBot="1" x14ac:dyDescent="0.25">
      <c r="A20" s="785"/>
      <c r="B20" s="786"/>
      <c r="C20" s="788"/>
    </row>
  </sheetData>
  <mergeCells count="19">
    <mergeCell ref="A2:C3"/>
    <mergeCell ref="A4:C4"/>
    <mergeCell ref="B6:B7"/>
    <mergeCell ref="C6:C7"/>
    <mergeCell ref="A8:C8"/>
    <mergeCell ref="A11:A12"/>
    <mergeCell ref="B11:B12"/>
    <mergeCell ref="C11:C12"/>
    <mergeCell ref="A9:A10"/>
    <mergeCell ref="B9:B10"/>
    <mergeCell ref="C9:C10"/>
    <mergeCell ref="A19:B20"/>
    <mergeCell ref="C19:C20"/>
    <mergeCell ref="A15:A16"/>
    <mergeCell ref="B15:B16"/>
    <mergeCell ref="C15:C16"/>
    <mergeCell ref="A17:A18"/>
    <mergeCell ref="B17:B18"/>
    <mergeCell ref="C17:C18"/>
  </mergeCells>
  <printOptions horizontalCentered="1"/>
  <pageMargins left="0.47244094488188981" right="0.15748031496062992" top="0.59055118110236227" bottom="0.59055118110236227" header="0.31496062992125984" footer="0.31496062992125984"/>
  <pageSetup paperSize="9" firstPageNumber="6" fitToWidth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Investicije_2020</vt:lpstr>
      <vt:lpstr>List1</vt:lpstr>
      <vt:lpstr>Investicije_2018-po novom</vt:lpstr>
      <vt:lpstr>Plan nabave RJ_2018</vt:lpstr>
      <vt:lpstr>'Investicije_2018-po novom'!Print_Area</vt:lpstr>
      <vt:lpstr>Investicije_2020!Print_Area</vt:lpstr>
      <vt:lpstr>'Plan nabave RJ_2018'!Print_Area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Poharc</dc:creator>
  <cp:lastModifiedBy>Helena Kralj Brlek</cp:lastModifiedBy>
  <cp:lastPrinted>2021-04-02T05:24:47Z</cp:lastPrinted>
  <dcterms:created xsi:type="dcterms:W3CDTF">2016-11-10T13:07:52Z</dcterms:created>
  <dcterms:modified xsi:type="dcterms:W3CDTF">2021-04-02T05:31:02Z</dcterms:modified>
</cp:coreProperties>
</file>