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DARKO-PC\Velimir i Darko\JAVNA NABAVA\Javna nabava 2018\003 2018 JN Vodotoranj\DZN JN Vodotoranj\"/>
    </mc:Choice>
  </mc:AlternateContent>
  <bookViews>
    <workbookView xWindow="0" yWindow="0" windowWidth="28770" windowHeight="4380" tabRatio="698"/>
  </bookViews>
  <sheets>
    <sheet name="troškovnik" sheetId="21" r:id="rId1"/>
  </sheets>
  <definedNames>
    <definedName name="_Toc315242363" localSheetId="0">troškovnik!$B$144</definedName>
    <definedName name="_Toc42937103" localSheetId="0">troškovnik!$B$137</definedName>
    <definedName name="_Toc513358127" localSheetId="0">troškovnik!#REF!</definedName>
    <definedName name="CEH">#REF!</definedName>
    <definedName name="GP_KRK">#REF!</definedName>
    <definedName name="_xlnm.Print_Titles" localSheetId="0">troškovnik!$1:$5</definedName>
    <definedName name="OSIJEK_KOTEKS">#REF!</definedName>
    <definedName name="_xlnm.Print_Area" localSheetId="0">troškovnik!$A$1:$G$222</definedName>
    <definedName name="ZAGREB_MONTAŽA">#REF!</definedName>
  </definedNames>
  <calcPr calcId="152511"/>
</workbook>
</file>

<file path=xl/calcChain.xml><?xml version="1.0" encoding="utf-8"?>
<calcChain xmlns="http://schemas.openxmlformats.org/spreadsheetml/2006/main">
  <c r="G40" i="21" l="1"/>
  <c r="G49" i="21" l="1"/>
  <c r="G160" i="21" l="1"/>
  <c r="G114" i="21" l="1"/>
  <c r="G116" i="21" l="1"/>
  <c r="G162" i="21"/>
  <c r="G159" i="21"/>
  <c r="G158" i="21"/>
  <c r="G156" i="21"/>
  <c r="G147" i="21"/>
  <c r="G145" i="21"/>
  <c r="G144" i="21"/>
  <c r="G142" i="21"/>
  <c r="G139" i="21"/>
  <c r="G137" i="21"/>
  <c r="G135" i="21"/>
  <c r="G133" i="21"/>
  <c r="G132" i="21"/>
  <c r="G129" i="21"/>
  <c r="G164" i="21" l="1"/>
  <c r="G174" i="21" s="1"/>
  <c r="G61" i="21"/>
  <c r="G59" i="21"/>
  <c r="G47" i="21"/>
  <c r="G46" i="21"/>
  <c r="G27" i="21"/>
  <c r="G149" i="21" l="1"/>
  <c r="G172" i="21"/>
  <c r="G80" i="21"/>
  <c r="G74" i="21"/>
  <c r="G53" i="21"/>
  <c r="G38" i="21"/>
  <c r="G36" i="21"/>
  <c r="G32" i="21"/>
  <c r="G34" i="21"/>
  <c r="G26" i="21"/>
  <c r="G28" i="21"/>
  <c r="G25" i="21"/>
  <c r="G23" i="21"/>
  <c r="G21" i="21"/>
  <c r="G30" i="21"/>
  <c r="G169" i="21" l="1"/>
  <c r="G121" i="21"/>
  <c r="G123" i="21"/>
  <c r="G125" i="21"/>
  <c r="G127" i="21"/>
  <c r="G119" i="21"/>
  <c r="G76" i="21"/>
  <c r="G78" i="21"/>
  <c r="G72" i="21"/>
  <c r="G57" i="21"/>
  <c r="G55" i="21"/>
  <c r="G51" i="21"/>
  <c r="G43" i="21"/>
  <c r="G151" i="21" l="1"/>
  <c r="G173" i="21" s="1"/>
  <c r="G63" i="21"/>
  <c r="G170" i="21" s="1"/>
  <c r="G82" i="21"/>
  <c r="G171" i="21" s="1"/>
  <c r="G176" i="21" l="1"/>
  <c r="G191" i="21" l="1"/>
  <c r="G194" i="21" s="1"/>
  <c r="G195" i="21" s="1"/>
  <c r="G196" i="21" s="1"/>
  <c r="G178" i="21"/>
  <c r="G179" i="21" s="1"/>
</calcChain>
</file>

<file path=xl/sharedStrings.xml><?xml version="1.0" encoding="utf-8"?>
<sst xmlns="http://schemas.openxmlformats.org/spreadsheetml/2006/main" count="238" uniqueCount="184">
  <si>
    <t>6.</t>
  </si>
  <si>
    <t>7.</t>
  </si>
  <si>
    <t>7.1.</t>
  </si>
  <si>
    <t>7.1.1.</t>
  </si>
  <si>
    <t>7.2.</t>
  </si>
  <si>
    <t>7.2.1.</t>
  </si>
  <si>
    <t>Redni broj</t>
  </si>
  <si>
    <t>Opis</t>
  </si>
  <si>
    <t>Jedinica mjere</t>
  </si>
  <si>
    <t>Količina</t>
  </si>
  <si>
    <t>Jedinična cijena</t>
  </si>
  <si>
    <t>Ukupna 
cijena</t>
  </si>
  <si>
    <t>kom</t>
  </si>
  <si>
    <t>ZEMLJANI RADOVI</t>
  </si>
  <si>
    <t>BETONSKI I ARMIRANOBETONSKI RADOVI</t>
  </si>
  <si>
    <t>m'</t>
  </si>
  <si>
    <t>UKUPNO</t>
  </si>
  <si>
    <t>kpl</t>
  </si>
  <si>
    <t>OGRADA</t>
  </si>
  <si>
    <t>kg</t>
  </si>
  <si>
    <t xml:space="preserve">PRIPREMNI RADOVI </t>
  </si>
  <si>
    <t>7.1</t>
  </si>
  <si>
    <r>
      <t>m</t>
    </r>
    <r>
      <rPr>
        <vertAlign val="superscript"/>
        <sz val="12"/>
        <rFont val="Arial"/>
        <family val="2"/>
        <charset val="238"/>
      </rPr>
      <t>3</t>
    </r>
  </si>
  <si>
    <r>
      <t>m</t>
    </r>
    <r>
      <rPr>
        <i/>
        <vertAlign val="superscript"/>
        <sz val="12"/>
        <rFont val="Arial"/>
        <family val="2"/>
        <charset val="238"/>
      </rPr>
      <t>3</t>
    </r>
  </si>
  <si>
    <r>
      <t>m</t>
    </r>
    <r>
      <rPr>
        <i/>
        <vertAlign val="superscript"/>
        <sz val="12"/>
        <rFont val="Arial"/>
        <family val="2"/>
        <charset val="238"/>
      </rPr>
      <t>2</t>
    </r>
  </si>
  <si>
    <r>
      <t>m</t>
    </r>
    <r>
      <rPr>
        <vertAlign val="superscript"/>
        <sz val="11"/>
        <rFont val="Arial"/>
        <family val="2"/>
        <charset val="238"/>
      </rPr>
      <t>2</t>
    </r>
  </si>
  <si>
    <t>7.1.3.</t>
  </si>
  <si>
    <t>7.1.2.</t>
  </si>
  <si>
    <t>─ Iskolčenje temelja vodotornja</t>
  </si>
  <si>
    <t>─ Iskolčenje pristupne ceste i parkirališta</t>
  </si>
  <si>
    <t>─ Iskolčenje trase preljevnog cjevovoda</t>
  </si>
  <si>
    <t>7.1.4.</t>
  </si>
  <si>
    <t>7.1.5.</t>
  </si>
  <si>
    <t>7.1.6.</t>
  </si>
  <si>
    <t>7.1.7.</t>
  </si>
  <si>
    <t>7.1.8.</t>
  </si>
  <si>
    <t>PRIPREMNII RADOVI UKUPNO :</t>
  </si>
  <si>
    <t>7.2.2.</t>
  </si>
  <si>
    <t>• Ranije izdvojenog humusa.</t>
  </si>
  <si>
    <t>• Nabava humusa s drugih lokacija uključuje iskop, prijevoz, te ugradbu kako je to predhodno navedeno.</t>
  </si>
  <si>
    <t>7.2.3.</t>
  </si>
  <si>
    <t>7.2.4.</t>
  </si>
  <si>
    <t>7.2.5.</t>
  </si>
  <si>
    <t>7.2.6.</t>
  </si>
  <si>
    <t>7.2.7.</t>
  </si>
  <si>
    <t>7.2.8.</t>
  </si>
  <si>
    <t>7.2.9.</t>
  </si>
  <si>
    <t>ZEMLJANI RADOVI UKUPNO:</t>
  </si>
  <si>
    <t>7.3.</t>
  </si>
  <si>
    <t>7.3.1.</t>
  </si>
  <si>
    <t>7.3.2.</t>
  </si>
  <si>
    <t>7.3.3.</t>
  </si>
  <si>
    <t>7.3.4.</t>
  </si>
  <si>
    <t>7.3.5.</t>
  </si>
  <si>
    <t>BETONSKI I ARMIRANOBETONSKI RADOVI UKUPNO:</t>
  </si>
  <si>
    <t>7.4.</t>
  </si>
  <si>
    <t>VODOTORANJ SA OPREMOM</t>
  </si>
  <si>
    <t>7.5.</t>
  </si>
  <si>
    <t>PRISTUPNI PUT I PARKIRALIŠTE</t>
  </si>
  <si>
    <t xml:space="preserve">7.5.1. </t>
  </si>
  <si>
    <t xml:space="preserve">7.5.2. </t>
  </si>
  <si>
    <t xml:space="preserve">7.5.3. </t>
  </si>
  <si>
    <t xml:space="preserve">7.5.4. </t>
  </si>
  <si>
    <t xml:space="preserve">7.5.5. </t>
  </si>
  <si>
    <t xml:space="preserve">7.5.7. </t>
  </si>
  <si>
    <r>
      <rPr>
        <b/>
        <sz val="12"/>
        <rFont val="Arial"/>
        <family val="2"/>
        <charset val="238"/>
      </rPr>
      <t>Betonski rubnjaci</t>
    </r>
    <r>
      <rPr>
        <sz val="12"/>
        <rFont val="Arial"/>
        <family val="2"/>
        <charset val="238"/>
      </rPr>
      <t xml:space="preserve">
Dobava i polaganje betonskih rubnjaka parkirališta i nogostupa u vlažnom betonu. Rubnjaci dimenzija 10x22x100 cm u istoj boji i od istog proizvođača kao i opločnici. Dubina bet. temelja cca 40cm, a širina cca 20-30 cm s potrošnjom od cca 0,1 m3/m'.
Obračun po m', a u jediničnu cijenu uključen iskop, rubnjaci, beton te sav pomoćni materijal i rad.
</t>
    </r>
  </si>
  <si>
    <t xml:space="preserve">7.5.8. </t>
  </si>
  <si>
    <t>Rubnjak 18/24/100 cm</t>
  </si>
  <si>
    <t>Rubnjak 10/24/100 cm</t>
  </si>
  <si>
    <t xml:space="preserve">7.5.9. </t>
  </si>
  <si>
    <t>7.5.11.</t>
  </si>
  <si>
    <t>7.5.12.</t>
  </si>
  <si>
    <t>DN 300 mm; SN 8</t>
  </si>
  <si>
    <t>7.5.13.</t>
  </si>
  <si>
    <t>7.5.14.</t>
  </si>
  <si>
    <t>7.5.15.</t>
  </si>
  <si>
    <t xml:space="preserve">PRISTUPNI PUT I PARKIRALIŠTE UKUPNO: </t>
  </si>
  <si>
    <t>7.6.1.</t>
  </si>
  <si>
    <t>7.6.2.</t>
  </si>
  <si>
    <t>7.6.3.</t>
  </si>
  <si>
    <t>7.6.4.</t>
  </si>
  <si>
    <t>7.6.5.</t>
  </si>
  <si>
    <t>7.6</t>
  </si>
  <si>
    <t>OGRADA UKUPNO:</t>
  </si>
  <si>
    <t>PRIPREMNI RADOVI</t>
  </si>
  <si>
    <t>7.6.</t>
  </si>
  <si>
    <t xml:space="preserve">TROŠKOVNIK VODOTORNJA "SVETI IVAN ŽABNO"  V = 350 m3 </t>
  </si>
  <si>
    <t xml:space="preserve">VODOTORANJ "SVETI IVAN ŽABNO" UKUPNO: </t>
  </si>
  <si>
    <t>SVEUKUPNA REKAPITULACIJA</t>
  </si>
  <si>
    <t>PDV 25%</t>
  </si>
  <si>
    <t>SVEUKUPNO</t>
  </si>
  <si>
    <t>ELEKTROINSTALACIJE I AUTOMATIKA</t>
  </si>
  <si>
    <t>VODOTORANJ "SVETI IVAN ŽABNO"</t>
  </si>
  <si>
    <t xml:space="preserve">U Križevcima, </t>
  </si>
  <si>
    <t>Za Ponuditelja:</t>
  </si>
  <si>
    <t>TROŠKOVNIK  VODOTORANJ  "SVETI IVAN ŽABNO"</t>
  </si>
  <si>
    <r>
      <rPr>
        <b/>
        <sz val="12"/>
        <rFont val="Arial"/>
        <family val="2"/>
        <charset val="238"/>
      </rPr>
      <t>OPĆENITO:</t>
    </r>
    <r>
      <rPr>
        <sz val="12"/>
        <rFont val="Arial"/>
        <family val="2"/>
        <charset val="238"/>
      </rPr>
      <t xml:space="preserve">
Stavke troškovnika obuhvaćaju definitivno dovršene radove, ispitane po kakvoći i količini, te preuzete po nadzornoj službi Investitora, ukoliko nije u opisu izričito drugačije određeno.
U cijene ulaze svi troškovi potrebni za izradu objekta sa dobavom predviđenih materijala, pomoćnim radovima, pomoćnim napravama i drugim sredstvima koja su potrebna za ispravnu izvedbu ili koja bi se mogla tijekom radova ukazati potrebnim. U stavkama su uračunati i sporedni radovi potrebni za ispravno dovršenje objekta, na osnovu normi, propisa i priznatih pravila tehničke nauke i prakse. Tako su u stavkama uračunati troškovi nabave gradiva, nadzorni, rukovodeći i drugi poslovi poduzeća, troškovi skela, alata, sprava i strojeva, svi sitni metalni i drugi dijelovi potrebni kod građenja, crpljenja vode, signali na gradilištu danju i noću, čuvanje, dovodi struje i slično, ukratko sve što je posredno ili neposredno potrebno za izvršenje radova po projektu.
Čišćenje i uređenje gradilišta također je sadržano u jediničnim cijenama.
Jediničnim cijenama obuhvaćeni su svi troškovi svih prethodnih i tekućih ispitivanja kako osnovnih materijala, tako i poluproizvoda, te definitivno dovršenje radova, u skladu važećih tehničkih propisa, standarda i Općih tehničkih uvjeta Investitora.</t>
    </r>
  </si>
  <si>
    <t>Izvoditelj je dužan izvesti pomoćna sredstva za rad kao što su skele, oplate, ograde, skladišta, dizalice, dobaviti i postaviti strojeve, alat i potreban pribor, itd., te poduzeti sve potrebne mjere sigurnosti, tako da ne dođe do nikakvih smetnji i opasnosti po život i zdravlje zaposlenih radnika, osoblja i prolaznika.
Izvoditelj je dužan radove izvesti uz sve potrebne mjere sigurnosti, tako da ne dođe do nikakvih smetnji i opasnosti po život i zdravlje zaposlenih radnika, osoblja i prolaznika, odnosno smetnji ili oštećenja susjednih objekata.
Svaka eventualna šteta koja bi bila prouzročena prolazniku  ili na susjednoj građevini, cesti uslijed kopanja, miniranja, postavljanja skele i sl., pada na teret izvoditelja, koji je dužan odstraniti i nadoknaditi štetu u određenom roku.</t>
  </si>
  <si>
    <t xml:space="preserve">Ponuditelj nudi jedinstvenu cijenu iskopa, bez obzira na stvarne kategorije tla i uvjete izvođenja, na temelju projektne dokumentacije i obilaska lokacije.
Stavkama su obuhvaćena i potrebna iznalaženja i poteškoće kod mimoilaženja s postojećim instalacijama, ispitivanja i atesti za dokaz kvaliteta ugrađenog materijala, zastoji kod ispitivanja i prespajanja cjevovoda, te osiguranje nedostatnih pristupnih puteva.
Izvoditelj u potpunosti odgovara za ispravnost izvršene isporuke i odgovoran je za eventualno loš rad i loš kvalitet dobave, bilo za nabavku iz trgovačke mreže ili od kooperanata. Za sve predmete, dobave i ugradbe od svojih kooperanata, investitoru jamči izvoditelj radova.
Izvoditelj je dužan posjedovati izjave o sukladnosti, odnosno potvrde o sukladnosti materijala upotrebljenih za izgradnju građevine, a prilikom tehničkog prijema građevine, sve izjave mora dostaviti investitoru na upotrebu.
Sve izmjene u projektu, opisu radova i jediničnim cijenama mogu uslijediti samo uz suglasnost projektanta i po odobrenju investitora. Isto vrijedi u slučaju pojavljivanja bilo kakvih nepredviđenih okolnosti u toku građenja.
</t>
  </si>
  <si>
    <t xml:space="preserve">U svim slučajevima potrebne izmjene ili dopune projekta ili njegovih dijelova, odluka se donosi sporazumno dogovorom Projektanta, Nadzornog inženjera (kao predstavnika Investitora) i predstavnika Izvođača, koji tu odluku unose u građevni dnevnik. Sve izmjene ili dopune projekta ili njegovih dijelova, za koje se po građevnom dnevniku ne može dokazati da su slijedile po opisanom postupku, neće se obračunavati ni po privremenom ni po konačnom obračunu.
O ispitivanjima i pregledima vodi se posebna evidencija.
Ako Izvođač smatra da pojedinim gore navedenim zahtjevima dolazi do štetnih posljedica po stabilnost ili po trajnost objekta ili su pak oni u protivnosti s ostalim podacima danim u projektu, dužan je pravodobno u vezi s time zatražiti odluku.
</t>
  </si>
  <si>
    <t>Izvođač je dužan radove izvesti prema projektnoj dokumentaciji, pravilima struke i važećim zakonima, propisima i normama, te uputama proizvođača materijala i opreme.
Izvedbenim projektom i radioničkim nacrtima građevine razrađuje se tehničko rješenje građevine (glavni projekt) radi ispunjenja uvjeta definiranih glavnim projektom.
Izvedbeni projekt i radionički nacrti moraju biti izrađeni u skladu s glavnim projektom, što potvrđuje glavni projektant i projektant.  Izvedbeni projekt mora odobriti investitor ili nadzorni inženjer, a prema potrebi i revident.
Izvedbeni projekt može izraditi izvođač radova, neka druga tvrtka koja je ovlaštena za projektiranje ili tvrtka koja je izradila glavni projekt. Ukoliko Izvedbene projekte ne izrađuje projektant glavnog projekta, Izvođač je dužan ishoditi suglasnost projektanata glavnog projekta na "Izvedbeni projekt" ", izvedbene detalje i izvedeno stanje.
Izvođač će o svom trošku osigurati izradu izvedbenog projekta i sve potrebne radioničke nacrte kojima se razrađuju detalji iz glavnog projekta nužni za proizvodnju sastavnih dijelova građevine.</t>
  </si>
  <si>
    <r>
      <rPr>
        <b/>
        <sz val="12"/>
        <rFont val="Arial"/>
        <family val="2"/>
        <charset val="238"/>
      </rPr>
      <t xml:space="preserve">Uređenje gradilišta   </t>
    </r>
    <r>
      <rPr>
        <sz val="12"/>
        <rFont val="Arial"/>
        <family val="2"/>
        <charset val="238"/>
      </rPr>
      <t xml:space="preserve">                                                                               Dovoz, postavljanje u pogonsko stanje, demontiranje i odvoz svih uređaja, postrojenja, pribora, građ. strojeva, transportnih sredstava, oplata, ukrućenja, uređaja snabdijevanja i prostorija za smještaj potrebnih za stručno izvođenje radova u ugovorenom roku, prema tehničkoj dokumentaciji provođenja radova opisanih u slijedećim pozicijama.
Ovom pozicijom je obuhvaćeno i krčenje gradilišta, uspostavljanje prvobitnog stanja svih površina koje su privremeno korištene kao radne i skladišne, obnavljanje svih korištenih puteva, saniranje oštećenja uzrokovanih privremenim deponijama materijala, te priključci za vodu i struju za potrebe gradilišta.
Izvođač nudi ukupnu cijenu.
</t>
    </r>
  </si>
  <si>
    <r>
      <rPr>
        <b/>
        <sz val="12"/>
        <rFont val="Arial"/>
        <family val="2"/>
        <charset val="238"/>
      </rPr>
      <t>Dobava i razastiranje gnojiva po površini travnjaka</t>
    </r>
    <r>
      <rPr>
        <sz val="12"/>
        <rFont val="Arial"/>
        <family val="2"/>
        <charset val="238"/>
      </rPr>
      <t xml:space="preserve">
Dovoz i razastiranje raznih vrsta gnojiva odnosno substrata po površini travnjaka. Obračun po kg težine odnosno litri zapremine.</t>
    </r>
  </si>
  <si>
    <t>PDV:</t>
  </si>
  <si>
    <t xml:space="preserve">VODOTORANJ "SVETI IVAN ŽABNO" SVEUKUPNO: </t>
  </si>
  <si>
    <t xml:space="preserve">Prije davanja ponude izvoditelj radova mora obavezno pregledati projekte, te zatražiti objašnjenje  za nejasne stavke, te na vrijeme (tj. prije davanja ponude) dati svoje primjedbe, jer se kasnije primjedbe neće uzimati u obzir. Ponudom obuhvatiti potrebne troškove na izradi dokumentacije u adekvatnoj stavci, te projekt betona koji treba biti sadržan u cijeni betonskih i arm.bet.radova.
Obračunavanje radova provodi se prema tehničkim normativima i njihovim dopunama. Za slučaj da opis pojedinih radova u troškovniku, po mišljenju izvoditelja nije potpun,  izvoditelj je dužan izvesti radove prema pravilima građenja i postojećim uzancama, a da ni s tog naslova nema pravo na bilo kakvu odštetu ili promjenu jedinične cijene dane u troškovniku, osim ako to nije posebnim podneskom naglasio prilikom davanja ponude.
U slučaju nedovoljno ili nejasno opisanog načina, vrijede obračunavanja prema građevinskim normama iz 1952. godine i njihovim kasnijim dopunama.
Za sav upotrebljeni materijal mjerodavne su važeće hrvatske norme (HRN), a u slučaju nepostojanja ISO, IEC, DIN, VDE, BS, ASTM, ASME, ANSI, AISI ili jednakovrijedne_______________________
Izvoditelj je dužan o svom trošku osigurati gradilište i građevinu od štetnog djelovanja vremenskih nepogoda. Zimi građevinu posve osigurati od mraza, tako da ne bi došlo do smrzavanja izvedenih dijelova i na taj način do oštećenja.
</t>
  </si>
  <si>
    <r>
      <rPr>
        <b/>
        <sz val="12"/>
        <rFont val="Arial"/>
        <family val="2"/>
        <charset val="238"/>
      </rPr>
      <t>Betoniranje rebara za ukrućenje</t>
    </r>
    <r>
      <rPr>
        <sz val="12"/>
        <rFont val="Arial"/>
        <family val="2"/>
        <charset val="238"/>
      </rPr>
      <t xml:space="preserve">
Betoniranje rebara za ukrućenje konstrukcije betonom razreda čvrstoće C30/37 i razreda izloženosti XC2. Stavka uključuje nabavu, transport i ugradbu svog materijala potrebnog za izvođenje. Obračun po m</t>
    </r>
    <r>
      <rPr>
        <sz val="12"/>
        <rFont val="Calibri"/>
        <family val="2"/>
        <charset val="238"/>
      </rPr>
      <t>³</t>
    </r>
    <r>
      <rPr>
        <sz val="12"/>
        <rFont val="Arial"/>
        <family val="2"/>
        <charset val="238"/>
      </rPr>
      <t xml:space="preserve"> ugrađenog betona.
</t>
    </r>
  </si>
  <si>
    <r>
      <rPr>
        <b/>
        <sz val="12"/>
        <rFont val="Arial"/>
        <family val="2"/>
        <charset val="238"/>
      </rPr>
      <t>Betoniranje temeljne ploče</t>
    </r>
    <r>
      <rPr>
        <sz val="12"/>
        <rFont val="Arial"/>
        <family val="2"/>
        <charset val="238"/>
      </rPr>
      <t xml:space="preserve">
Betoniranje temeljne ploče vodotornja betonom razreda čvrstoće C30/37 i razreda izloženosti XC2. Prilikom betoniranja ugrađivati i ankere za stup vodotornja.
Stavka uključuje nabavu, transport i ugradbu svog materijala potrebnog za izvođenje. Obračun po m</t>
    </r>
    <r>
      <rPr>
        <sz val="12"/>
        <rFont val="Calibri"/>
        <family val="2"/>
        <charset val="238"/>
      </rPr>
      <t>³</t>
    </r>
    <r>
      <rPr>
        <sz val="12"/>
        <rFont val="Arial"/>
        <family val="2"/>
        <charset val="238"/>
      </rPr>
      <t xml:space="preserve"> ugrađenog betona.
</t>
    </r>
  </si>
  <si>
    <r>
      <rPr>
        <b/>
        <sz val="12"/>
        <rFont val="Arial"/>
        <family val="2"/>
        <charset val="238"/>
      </rPr>
      <t>Izrada podloge</t>
    </r>
    <r>
      <rPr>
        <sz val="12"/>
        <rFont val="Arial"/>
        <family val="2"/>
        <charset val="238"/>
      </rPr>
      <t xml:space="preserve">
Izvedba podloge od betona razreda tlačne čvrstoće C12/15, debljine 10 cm, kao izravnavajuće podloge.
Površina sloja mora biti horizontalna i ravna, a neophodna produbljenja i eventualno stepeničaste ugradbe neće biti posebno priznavane.
Stavka uključuje nabavu, transport i ugradbu svog materijala potrebnog za izvođenje. Obračun po m</t>
    </r>
    <r>
      <rPr>
        <sz val="12"/>
        <rFont val="Calibri"/>
        <family val="2"/>
        <charset val="238"/>
      </rPr>
      <t>³</t>
    </r>
    <r>
      <rPr>
        <sz val="12"/>
        <rFont val="Arial"/>
        <family val="2"/>
        <charset val="238"/>
      </rPr>
      <t xml:space="preserve"> ugrađenog betona.
</t>
    </r>
  </si>
  <si>
    <t xml:space="preserve">m'   </t>
  </si>
  <si>
    <r>
      <rPr>
        <b/>
        <sz val="12"/>
        <rFont val="Arial"/>
        <family val="2"/>
        <charset val="238"/>
      </rPr>
      <t>Iskolčenje objekata</t>
    </r>
    <r>
      <rPr>
        <sz val="12"/>
        <rFont val="Arial"/>
        <family val="2"/>
        <charset val="238"/>
      </rPr>
      <t xml:space="preserve">
Detaljno iskolčenje lokacije uključivo objekt vodotornja,  parkiralište, ograda, preljevni cjevovod i pojedinih točaka poprečnih profila koje služe za kontrolu duljine, širine i visine objekta, te za iskop građevne jame, rovova i dr.
Postavljanje poprečnih profila sa svim potrebnim oznakama na terenu, prema karakterističnim poprečnim profilima iz projekta.
U tijeku radova izvođač obavlja potrebne geodetske izmjere koje su mu potrebne za obračun izvršenih radova.
U cijenu ulazi materijal i radna snaga. Obračun po m</t>
    </r>
    <r>
      <rPr>
        <sz val="12"/>
        <rFont val="Calibri"/>
        <family val="2"/>
        <charset val="238"/>
      </rPr>
      <t>²</t>
    </r>
    <r>
      <rPr>
        <sz val="12"/>
        <rFont val="Arial"/>
        <family val="2"/>
        <charset val="238"/>
      </rPr>
      <t xml:space="preserve"> i m' iskolčenog pojasa sa svim elementima.
</t>
    </r>
  </si>
  <si>
    <r>
      <rPr>
        <b/>
        <sz val="12"/>
        <rFont val="Arial"/>
        <family val="2"/>
        <charset val="238"/>
      </rPr>
      <t>Nanašanje humusa</t>
    </r>
    <r>
      <rPr>
        <sz val="12"/>
        <rFont val="Arial"/>
        <family val="2"/>
        <charset val="238"/>
      </rPr>
      <t xml:space="preserve">
Nanašanje, planiranje i ozelenjavanje odbačenog humusa u sloju najmanje debljine 20 cm  na zelenim površinama oko objekta. Obračun po m</t>
    </r>
    <r>
      <rPr>
        <sz val="12"/>
        <rFont val="Calibri"/>
        <family val="2"/>
        <charset val="238"/>
      </rPr>
      <t>³</t>
    </r>
    <r>
      <rPr>
        <sz val="12"/>
        <rFont val="Arial"/>
        <family val="2"/>
        <charset val="238"/>
      </rPr>
      <t xml:space="preserve"> nanesenog, planiranog i ozelenjenog humusa.
</t>
    </r>
  </si>
  <si>
    <r>
      <rPr>
        <b/>
        <sz val="12"/>
        <rFont val="Arial"/>
        <family val="2"/>
        <charset val="238"/>
      </rPr>
      <t>Ručni iskop</t>
    </r>
    <r>
      <rPr>
        <sz val="12"/>
        <rFont val="Arial"/>
        <family val="2"/>
        <charset val="238"/>
      </rPr>
      <t xml:space="preserve">
Ručni iskop kao dodatak prethodnim stavkama za iskop građevinske jame u C kategoriji prema prethodnom odobrenju nadzornog inženjera, na mjestima gdje strojni iskop nije moguć. Stavka podrazumijeva uključivanje svih radnji i opreme za izvođenje ovih radova. Obračun po m</t>
    </r>
    <r>
      <rPr>
        <sz val="12"/>
        <rFont val="Calibri"/>
        <family val="2"/>
        <charset val="238"/>
      </rPr>
      <t>³</t>
    </r>
    <r>
      <rPr>
        <sz val="12"/>
        <rFont val="Arial"/>
        <family val="2"/>
        <charset val="238"/>
      </rPr>
      <t xml:space="preserve"> iskopanog materijala.
</t>
    </r>
  </si>
  <si>
    <r>
      <rPr>
        <b/>
        <sz val="12"/>
        <rFont val="Arial"/>
        <family val="2"/>
        <charset val="238"/>
      </rPr>
      <t xml:space="preserve">Planiranje iskopa
</t>
    </r>
    <r>
      <rPr>
        <sz val="12"/>
        <rFont val="Arial"/>
        <family val="2"/>
        <charset val="238"/>
      </rPr>
      <t xml:space="preserve">Planiranje iskopa s točnošću </t>
    </r>
    <r>
      <rPr>
        <sz val="12"/>
        <rFont val="Calibri"/>
        <family val="2"/>
        <charset val="238"/>
      </rPr>
      <t>±</t>
    </r>
    <r>
      <rPr>
        <sz val="12"/>
        <rFont val="Arial"/>
        <family val="2"/>
        <charset val="238"/>
      </rPr>
      <t xml:space="preserve"> 3 centimetra prema projektiranoj dubini iz nacrta objekta.
Obračun po m</t>
    </r>
    <r>
      <rPr>
        <sz val="12"/>
        <rFont val="Calibri"/>
        <family val="2"/>
        <charset val="238"/>
      </rPr>
      <t>²</t>
    </r>
    <r>
      <rPr>
        <sz val="12"/>
        <rFont val="Arial"/>
        <family val="2"/>
        <charset val="238"/>
      </rPr>
      <t xml:space="preserve"> planirane površine.</t>
    </r>
    <r>
      <rPr>
        <b/>
        <sz val="12"/>
        <rFont val="Arial"/>
        <family val="2"/>
        <charset val="238"/>
      </rPr>
      <t xml:space="preserve">
</t>
    </r>
    <r>
      <rPr>
        <sz val="12"/>
        <rFont val="Arial"/>
        <family val="2"/>
        <charset val="238"/>
      </rPr>
      <t xml:space="preserve">
</t>
    </r>
  </si>
  <si>
    <r>
      <rPr>
        <b/>
        <sz val="12"/>
        <rFont val="Arial"/>
        <family val="2"/>
        <charset val="238"/>
      </rPr>
      <t>Geotekstil na dnu iskopa</t>
    </r>
    <r>
      <rPr>
        <sz val="12"/>
        <rFont val="Arial"/>
        <family val="2"/>
        <charset val="238"/>
      </rPr>
      <t xml:space="preserve">
Dobava i polaganje geotekstila (300 gr.) po dnu iskopa s povijanjem uz rubove (cca 60 cm), a  za odvajanje tamponskog sloja ili betona od zemlje. Na spojevima obvezan propisani preklop. Obračun po m</t>
    </r>
    <r>
      <rPr>
        <sz val="12"/>
        <rFont val="Calibri"/>
        <family val="2"/>
        <charset val="238"/>
      </rPr>
      <t xml:space="preserve">² </t>
    </r>
    <r>
      <rPr>
        <sz val="12"/>
        <rFont val="Arial"/>
        <family val="2"/>
        <charset val="238"/>
      </rPr>
      <t xml:space="preserve">ugrađenog materijala, a preklopi se računaju kao jednostruki sloj.
</t>
    </r>
  </si>
  <si>
    <r>
      <rPr>
        <b/>
        <sz val="12"/>
        <rFont val="Arial"/>
        <family val="2"/>
        <charset val="238"/>
      </rPr>
      <t>Izrada tamponskog sloja ispod objekta</t>
    </r>
    <r>
      <rPr>
        <sz val="12"/>
        <rFont val="Arial"/>
        <family val="2"/>
        <charset val="238"/>
      </rPr>
      <t xml:space="preserve">
Izrada tamponskog sloja od drobljenog kamenog materijala debljine do 30 cm modula zbijenosti 40 MN/m</t>
    </r>
    <r>
      <rPr>
        <sz val="12"/>
        <rFont val="Calibri"/>
        <family val="2"/>
        <charset val="238"/>
      </rPr>
      <t>²</t>
    </r>
    <r>
      <rPr>
        <sz val="12"/>
        <rFont val="Arial"/>
        <family val="2"/>
        <charset val="238"/>
      </rPr>
      <t>. Materijal se nabija lakim i srednjim sredstvima za nabijanje (žabe, valjci). Materijal se ugrađuje samo u slučaju da treba zamijeniti dio temeljnog tla
Stavka uključuje nabavu, transport i ugradbu sveg materijala potrebnog za izvođenje, te upotrebu potrebne mehanizacije. Obračun po m</t>
    </r>
    <r>
      <rPr>
        <sz val="12"/>
        <rFont val="Calibri"/>
        <family val="2"/>
        <charset val="238"/>
      </rPr>
      <t>³</t>
    </r>
    <r>
      <rPr>
        <sz val="12"/>
        <rFont val="Arial"/>
        <family val="2"/>
        <charset val="238"/>
      </rPr>
      <t xml:space="preserve"> izrade tamponskog sloja.
</t>
    </r>
  </si>
  <si>
    <r>
      <rPr>
        <b/>
        <sz val="12"/>
        <rFont val="Arial"/>
        <family val="2"/>
        <charset val="238"/>
      </rPr>
      <t>Zatrpavanje građevne jame materijalom iz iskopa</t>
    </r>
    <r>
      <rPr>
        <sz val="12"/>
        <rFont val="Arial"/>
        <family val="2"/>
        <charset val="238"/>
      </rPr>
      <t xml:space="preserve">
Zatrpavanje građevne jame zemljanim materijalom iz iskopa u slojevima 40 – 60 cm. Slojevi se nabijaju približno do zbijenosti prirodno sraslog okolnog tla.
Obračun po m</t>
    </r>
    <r>
      <rPr>
        <sz val="12"/>
        <rFont val="Calibri"/>
        <family val="2"/>
        <charset val="238"/>
      </rPr>
      <t>³</t>
    </r>
    <r>
      <rPr>
        <sz val="12"/>
        <rFont val="Arial"/>
        <family val="2"/>
        <charset val="238"/>
      </rPr>
      <t xml:space="preserve"> nanesenog, planiranog i ozelenjenog nasipa
</t>
    </r>
  </si>
  <si>
    <r>
      <rPr>
        <b/>
        <sz val="12"/>
        <rFont val="Arial"/>
        <family val="2"/>
        <charset val="238"/>
      </rPr>
      <t>Skidanje humusa</t>
    </r>
    <r>
      <rPr>
        <sz val="12"/>
        <rFont val="Arial"/>
        <family val="2"/>
        <charset val="238"/>
      </rPr>
      <t xml:space="preserve">
Strojno skidanje humusa stvarne debljine d=20 cm sa slaganjem u hrpe (gomile)na slobodnom dijelu parcele. Humus se skida sa lokacije temelja vodotornja.
Nakon završetka radova iskopani humus će se koristiti za uspostavljanje prvobitnog stanja.
Obračun po m</t>
    </r>
    <r>
      <rPr>
        <sz val="12"/>
        <rFont val="Calibri"/>
        <family val="2"/>
        <charset val="238"/>
      </rPr>
      <t>³</t>
    </r>
    <r>
      <rPr>
        <sz val="12"/>
        <rFont val="Arial"/>
        <family val="2"/>
        <charset val="238"/>
      </rPr>
      <t xml:space="preserve"> iskopanog humusa.
</t>
    </r>
  </si>
  <si>
    <t xml:space="preserve">Na gradilištu Izvođač mora imati inženjera kvalificiranog za dotične vrste poslova, koji će stalno boraviti na gradnji.
Odnos nadzornog inženjera Investitora, Projektanta i Izvođača odrediti će se posebnim ugovorom u okviru postojećih propisa i opisa radova.
Izvođač će na gradilištu voditi propisani dnevnik (prema “Pravilniku o uvjetima i načinu vođenju građevnog dnevnika”, NN RH broj 142/2013) u koji se unose svi bitni podaci i događaji tijekom građenja (npr. meteorološke prilike, temperatura zraka i sl.), upisuju primjedbe Projektanta, nalozi nadzora Investitora i Inspekcije. Tako registrirani zahtjevi su obvezni za Izvođača, s time da je za svaku nepredviđenu višegradnju, kojom bi se povećali ukupni troškovi predviđeni za izgradnju ovog objekta po ovom troškovniku, prethodno potrebna suglasnost Investitora. Uz dnevnik, Izvođač će voditi i građevnu knjigu u koju će se unositi svi podaci bitni za obračune.
Količine radova, koje nakon izvršenja čitavog posla nije moguće mjeriti neposrednom izmjerom (iskopi temelja, rušenje stabala i sl.) treba po izvršenju pojedinog takvog rada preuzeti i ovjeriti nadzorni inženjer. Nadzorni inženjer i predstavnik Izvođača unositi će u građevnu knjigu količine pojedinih takvih radova, sa potrebnim skicama i izmjerama, te će svojim potpisima jamčiti za njihovu točnost. Samo tako utvrđeni radovi mogu se uzeti u obzir kod izrade privremenog ili konačnog obračuna radova.
</t>
  </si>
  <si>
    <r>
      <rPr>
        <b/>
        <sz val="12"/>
        <rFont val="Arial"/>
        <family val="2"/>
        <charset val="238"/>
      </rPr>
      <t>Široki iskop</t>
    </r>
    <r>
      <rPr>
        <sz val="12"/>
        <rFont val="Arial"/>
        <family val="2"/>
        <charset val="238"/>
      </rPr>
      <t xml:space="preserve">
Široki iskop u materijalu C kategorije za temelj vodotornja. Kut pokosa u skladu sa preporukama geomehaničara 2:1.
Radove izvesti ovisno o opremljenosti i tehnologiji rada izvođača za sve dubine prema nacrtu objekta.
Iskopano tlo odbacuje se u stranu unutar radnog pojasa, a ukoliko je potrebno na uskim mjestima se odvozi, međudeponira i kod zatrpavanja se ponovo dovozi na mjesto ugradbe. Sve radove treba uključiti u jediničnu cijenu (kao utovar i potreban prijevoz i sl.).
Stavka uključuje sve potrebne radove, strojeve, materijal, eventualno potrebnu oplatu za razupiranje i odvodnju podzemnih voda u slučaju njihove pojave.
Višak iskopa kod zadane obračunske širine mora se uzeti u obzir, jer se to neće posebno priznavati. U cijenu je uključen iskop, bez obzira na sadržaj vode u rovu (procjedna, oborinska) te otežani rad radi postavljenih razupirača.
Obračun po m</t>
    </r>
    <r>
      <rPr>
        <sz val="12"/>
        <rFont val="Calibri"/>
        <family val="2"/>
        <charset val="238"/>
      </rPr>
      <t>³</t>
    </r>
    <r>
      <rPr>
        <sz val="12"/>
        <rFont val="Arial"/>
        <family val="2"/>
        <charset val="238"/>
      </rPr>
      <t xml:space="preserve"> iskopanog materijala.
</t>
    </r>
  </si>
  <si>
    <r>
      <rPr>
        <b/>
        <sz val="12"/>
        <rFont val="Arial"/>
        <family val="2"/>
        <charset val="238"/>
      </rPr>
      <t xml:space="preserve">Odvoz neuporabivog i suvišnog materijala                         </t>
    </r>
    <r>
      <rPr>
        <sz val="12"/>
        <rFont val="Arial"/>
        <family val="2"/>
        <charset val="238"/>
      </rPr>
      <t xml:space="preserve">Odvoz neuporabivog i suvišnog materijala iz iskopa, uključivo utovar, istovar, planiranje i ugradba na deponiju i naknada za deponiranje. U stavci je uključeno čišćenje površina na koje je odlagan materijal prilikom iskopa i njihovo potpuno dovođenje u prvobitno stanje. Rastresitost materijala treba ukalkulirati u jediničnu cijenu. Obračun po m³ odvezenog materijala u sraslom stanju na odlagalište i zbrinjavanje.
</t>
    </r>
  </si>
  <si>
    <t>Kod izvedbe betonskih i armirano-betonskih radova treba se u svemu pridržavati vrijedećih tehničkih propisa za tu vrstu radova i upotrebljenih materijala. Izvoditi radove treba točno prema glavnom i izvedbenom projektu, tj. nacrtima oplate, statičkom proračunu, planovima postavljanja i savijanja armature, detaljima za izvedbu i dr.</t>
  </si>
  <si>
    <t>U obračunu betonskih i armirano-betonskih radova sav potreban materijal sa transportom na gradilište, sav potreban rad uključujući unutrašnji transport, njega i zaštita beonskih i armiranobetonskih konstrukcija od djelovanja atmosferilija i temperaturnih utjecaja, sve potrebne skele uključujući podupiranje, učvršćenje, prilaze, mostove, ugradnju betona u oplatu, ispitivanja i čišćenje nakon završenih radova. Beton se izrađuje po posebnoj recepturi ovlaštene organizacije – vodonepropusan. Dodaci za postizanje vodonepropusnosti ne smiju utjecati na proračunsku čvrstoću betona. Ugradnja uz upotrebu pervibratora.</t>
  </si>
  <si>
    <t>Tijekom izvođenja betonskih radova izvoditelj je dužan izraditi projekt betona, te  provoditi potrebna ispitivanja svježeg i očvrslog betona u cilju dokazivanja kvalitete betona prema odredbama Projekta betona (PB).</t>
  </si>
  <si>
    <t xml:space="preserve">Kontrolna ispitivanja čelika i zavarenih mreža za armiranje betona s izradom pripadnog izvještaja. Svi uzorci moraju biti uzeti na gradilištu tijekom izvedbe radova od strane tvrtke koja provodi kontrolna ispitivanja čelika i zavarenih mreža. Kontrolna ispitivanja provodi ovlaštena tvrtka.
</t>
  </si>
  <si>
    <t xml:space="preserve"> U jediničnu cijenu ovih radova ulazi i izrada, montaža i demontaža sve potrebne ravne, kose jednostrane ili dvostrane oplate; posebnu pažnju obratiti na prekide betoniraja i radne dilatacije te osiguranje vodonepropusnosti istih.   Prilikom betoniranja konstrukcije na mjestima predviđenim projektom potrebno je ugraditi predviđene elemente opreme i instalacija.  U cijenu stavke uključene su  sve zaštite instalacija te pridržavanje instalacija prilikom betoniranja.  Pocinčane trake za gromobran i uzemljenje ugrađuju se u podložni sloj tem. ploče prema projektu elektroinstalacija. Izvođač je dužan po potrebi u betonske elemente ugraditi drvene pakne i sidra metalnih pločica ako su nužni za izvođenje bravarskih ili drugih radova, a te radove uključiti u cijenu betona. U jediničnu cijenu ovih radova uključeno čišćenje gradilišta od ostataka zaostalog i otpadnog materijala vezanog za navedene radove, odvoz istog na deponiju, čišćenje izrađenih površina te odvoz opreme s gradilišta. Pripomoć pri ugradnji uključena je u cijenu stavki.</t>
  </si>
  <si>
    <r>
      <rPr>
        <b/>
        <sz val="12"/>
        <rFont val="Arial"/>
        <family val="2"/>
        <charset val="238"/>
      </rPr>
      <t>Nabava, transport i ugradba aramature</t>
    </r>
    <r>
      <rPr>
        <sz val="12"/>
        <rFont val="Arial"/>
        <family val="2"/>
        <charset val="238"/>
      </rPr>
      <t xml:space="preserve">
Nabava, transport i ugradba potrebne rebraste armature i mrežaste armature B 500 B .
U jediničnu cijenu uključeno je čišćenje, savijanje armature, povezivanje svakog križanja prema planovima armature, otpad i držače odstojanja koji moraju biti izrađeni od nehrđajućeg materijala. Armaturu izvesti po pripadnom statičkom proračunu, planovima i iskazu armature.
Obračun po kg ugrađene armature.
</t>
    </r>
  </si>
  <si>
    <t>VODOTORANJ S OPREMOM</t>
  </si>
  <si>
    <t>VODOTORANJ S OPREMOM UKUPNO:</t>
  </si>
  <si>
    <r>
      <t>Vodotoranj je čelični, od čelika S355 J2 (prema</t>
    </r>
    <r>
      <rPr>
        <sz val="11.5"/>
        <rFont val="Arial"/>
        <family val="2"/>
        <charset val="238"/>
      </rPr>
      <t xml:space="preserve"> HRN EN 10025-2</t>
    </r>
    <r>
      <rPr>
        <sz val="12"/>
        <rFont val="Arial"/>
        <family val="2"/>
        <charset val="238"/>
      </rPr>
      <t xml:space="preserve">). Prema statičkom proračunu debljina čeličnih limova je 10 mm. Sam rezervoar je oblika kugle, promjera 8,9 metara. Minimalni nivo vode u rezervoaru je 29 m iznad podnožja, a maksimalni 36,7 m. Ukupna visina vodotornja je cca 38 m iznad terena.
</t>
    </r>
  </si>
  <si>
    <t>Na vrhu prvog segmenta i 2 metra od kraja drugog segmenta izvode se platforme od hodnih rešetki za olakšan pristup.</t>
  </si>
  <si>
    <t xml:space="preserve"> U podnožju stupa vodotornja se nalaze se vrata za ulaz u stup svijetle širine 80x200 cm, te se do samog vrha vodotornja može pristupiti pomoću sigurnosnih ljestvi s klizačem od nehrđajućeg materijala , visine cca 25,60 m. Pri vrhu stupa se nalazi otvor za ulaz u rezervoarski prostor, od kojeg vode sigurnosne ljestve s klizačem od nehrđajućeg materijala, visine cca 10,60 m. do vrha rezervoara.
Na samom vrhu vodotornja se nalazi otvor sa poklopcem koji omogućava pristup crvenom pozicionom svjetlu, te ventilacijski otvor.
</t>
  </si>
  <si>
    <t xml:space="preserve">Iz tehnoloških razloga (izrada, transport i montaža) stup vodotornja je podijeljen na tri segmenta: prvi segment je konusni dio stupa pri dnu promjera 3,0 m, a na visini od 12 m 2,0 m, drugi segment je cilindrični dio stupa promjera 2,0 m visine 16,15 m, do podnožja kugle, a treći je sama kugla u kojoj se nalazi vodospremnik. Segmenti stupa i kugla spajaju se vijčanim prirubnicama izrezanih iz lima i zavarenih. Spoj kugle rezervoara i stupa izvodi se s vijcima M30-10.9, 40 komada. Spojni vijci prvog i drugog segmenta su M30-10.9, 68 komada. Spoj stupa i temelja se izvodi preko temeljnih ankera visine 2,0 m i vijcima M30-10.9, 68 komada, na prirubnici. </t>
  </si>
  <si>
    <t xml:space="preserve">Kugla rezervoara se radi velikih dimenzija nepogodnih za transport izvodi od prethodno izvedenih dijelova koji se na samom gradilištu podižu na stup i montiraju. Limovi se spajaju zavarivanjem prema jednoj od predloženih shema, vidi statički proračun. Plašt rezervoara je toplinski zaštićen slojem mineralne vune debljine 80 mm i aluminijskim limom debljine 0,8 mm. Dovodna i odvodna cijev su zaštićene mineralnom vunom debljine 50 mm, te završno obložene aluminijskim limom 0,8 mm.
 </t>
  </si>
  <si>
    <t xml:space="preserve">Cijev muljnog ispusta se nalazi na samom dnu rezervoarskog prostora odakle ide do preljevne cijevi. Na odmuljnoj cijevi se nalazi i EV zasun pomoću kojega je moguće izvršiti potpuno pražnjenje vode iz vodotornja.
</t>
  </si>
  <si>
    <t xml:space="preserve"> Sve čelične površine rezervoara koje su u kontaktu sa vodom zaštićene su sredstvima odobrenim za pitku vodu. Ostale čelične površine su zaštićene prema važećim tehničkim propisima za zaštitu od korozije za noseće čelične konstrukcije. Prije nanošenja temeljnog premaza sve površine su pjeskarene što omoguće dugotrajniju antikorozivnu zaštitu. </t>
  </si>
  <si>
    <t xml:space="preserve">Prirubnice između segmenata potrebno premazati višenamjenskom pastom (mašću) radi smanjenja trenja na dodirnim plohama prilikom spajanja materijala. 
Mast sa visokim udjelom MoS2, za montažu visoke kvalitete koja ima antikorozivno djelovanje, te sprječava trošenje jako opterećenih kliznih površina. 
</t>
  </si>
  <si>
    <t>Ispod ulazne platforme stupa vodotornja nalazi se zasunska komora s potrebnim fazonskim komadima i armaturama (zasuni, nepovratni ventili) kojima se vrši spajanje na dovodno-opskrbni cjevovod DN200 mm i preljevni cjevovod DN150 mm. Pristup zasunskoj komori osiguran je sigurnosnim jestvama od nehrđajućeg materijala visine oko 2,0 m.</t>
  </si>
  <si>
    <t xml:space="preserve">Cjevovodi unutar vodotornja su od nehrđajućeg čelika W.Nr. 1.4401 - Aisi 316 </t>
  </si>
  <si>
    <t>Za dovod i odvod vode iz vodotornja predviđen je sustav cjevovoda koji se sastoji od:
− dovodna cijev DN200 mm koja završava pri vrhu rezervoarskog prostora,
− odvodna cijev DN200 mm koja završava pri dnu rezervoarskog prostora, 
− preljevna cijev DN150 mm koja završava na maksimalnoj vodnoj razini (preljevu)
− muljni ispust DN50 mm</t>
  </si>
  <si>
    <r>
      <t xml:space="preserve"> - DN200 mm ukupne duljine oko 72,5 m, uključujući 3 koljena od 90</t>
    </r>
    <r>
      <rPr>
        <sz val="12"/>
        <rFont val="Calibri"/>
        <family val="2"/>
        <charset val="238"/>
      </rPr>
      <t>°</t>
    </r>
    <r>
      <rPr>
        <sz val="10.199999999999999"/>
        <rFont val="Arial"/>
        <family val="2"/>
        <charset val="238"/>
      </rPr>
      <t xml:space="preserve">, </t>
    </r>
    <r>
      <rPr>
        <sz val="12"/>
        <rFont val="Arial"/>
        <family val="2"/>
        <charset val="238"/>
      </rPr>
      <t>T komad i prirubnicu za ubetoniravanje</t>
    </r>
  </si>
  <si>
    <t xml:space="preserve"> - DN 50 mm ukupne duljine oko 1,0 m - sa spojem na cijev nužnog ispusta</t>
  </si>
  <si>
    <t xml:space="preserve"> - EV zasun s ručnim kolom - DN200 mm - 3 komada</t>
  </si>
  <si>
    <t xml:space="preserve"> - nepovratni ventil - DN200 mm - 1 komad</t>
  </si>
  <si>
    <t xml:space="preserve"> - montažno-demontažni komad - DN200 mm - 2 komada</t>
  </si>
  <si>
    <t xml:space="preserve"> - EV zasun s ručnim kolom - DN50 mm - 1 komada</t>
  </si>
  <si>
    <t>Armature od nodularnog lijeva</t>
  </si>
  <si>
    <r>
      <rPr>
        <b/>
        <sz val="12"/>
        <rFont val="Arial"/>
        <family val="2"/>
        <charset val="238"/>
      </rPr>
      <t xml:space="preserve">Betoniranje ab zida
</t>
    </r>
    <r>
      <rPr>
        <sz val="12"/>
        <rFont val="Arial"/>
        <family val="2"/>
        <charset val="238"/>
      </rPr>
      <t>Betoniranje prstenastog ab zida debljine 80 cm na koji se postavlja stup vodotornja betonom razreda čvrstoće C30/37 i razreda izloženosti XC2. Prilikom betoniranja ugrađivati i ankere visine 2 m povezivanje sa stupom vodotornja, prema planovima armature. Beton ugrađivati pomoću pervibratora, a pripremiti ga i njegovati prema TPGK.
Stavka uključuje nabavu, transport i ugradbu svog materijala potrebnog za izvođenje. Obračun po m</t>
    </r>
    <r>
      <rPr>
        <sz val="12"/>
        <rFont val="Calibri"/>
        <family val="2"/>
        <charset val="238"/>
      </rPr>
      <t>³</t>
    </r>
    <r>
      <rPr>
        <sz val="12"/>
        <rFont val="Arial"/>
        <family val="2"/>
        <charset val="238"/>
      </rPr>
      <t xml:space="preserve"> ugrađenog betona.</t>
    </r>
    <r>
      <rPr>
        <b/>
        <sz val="12"/>
        <rFont val="Arial"/>
        <family val="2"/>
        <charset val="238"/>
      </rPr>
      <t xml:space="preserve">
</t>
    </r>
    <r>
      <rPr>
        <sz val="12"/>
        <rFont val="Arial"/>
        <family val="2"/>
        <charset val="238"/>
      </rPr>
      <t xml:space="preserve">
</t>
    </r>
  </si>
  <si>
    <t>Točne duljine pojedinih dijelova cjevovoda uskladiti s visinama segmenata vodotornja. Cjevovode u zasunskoj komori osloniti na betonske ili čelične oslonce.</t>
  </si>
  <si>
    <t xml:space="preserve"> Od elektroinstalacija u vodotornju se nalazi automatski uređaj za regulaciju razine vode, zvučni signal za slučaj nekontroliranog preljevanja vode, poziciono svjetlo na vrhu vodotornja koje se automatski uključuje s pojavom mraka, te osvjetljenje rezervoara i stupa. Ormarić u kojem je smještena automatika za upravljanje elektroinstalacijama se nalazi pričvršćen za stup u samom podnožju vodotornja. Detalji elektroinastalacija nalaze se u mapi 2 ovog projekta.</t>
  </si>
  <si>
    <r>
      <rPr>
        <b/>
        <sz val="12"/>
        <rFont val="Arial"/>
        <family val="2"/>
        <charset val="238"/>
      </rPr>
      <t>Skidanje humusa</t>
    </r>
    <r>
      <rPr>
        <sz val="12"/>
        <rFont val="Arial"/>
        <family val="2"/>
        <charset val="238"/>
      </rPr>
      <t xml:space="preserve">
Strojno skidanje humusa stvarne debljine d=20 cm sa slaganjem u hrpe (gomile) na slobodnom dijelu parcele. 
Nakon završetka radova iskopani humus će se koristiti za uspostavljanje prvobitnog stanja.
Obračun po m³ iskopanog humusa.
</t>
    </r>
  </si>
  <si>
    <r>
      <rPr>
        <b/>
        <sz val="12"/>
        <rFont val="Arial"/>
        <family val="2"/>
        <charset val="238"/>
      </rPr>
      <t>Iskop za drenažu</t>
    </r>
    <r>
      <rPr>
        <sz val="12"/>
        <rFont val="Arial"/>
        <family val="2"/>
        <charset val="238"/>
      </rPr>
      <t xml:space="preserve">
Ručni i dijelom strojni iskop zemlje za plitku drenažu. Rov je širine 30 i dubine 30-40 cm m ispod površine  posteljice, sa pravilnim odsjecanjem dna. Uračunat je i iskop za drenažu temelja vodotornja.
Obračun po m</t>
    </r>
    <r>
      <rPr>
        <sz val="12"/>
        <rFont val="Calibri"/>
        <family val="2"/>
        <charset val="238"/>
      </rPr>
      <t>³</t>
    </r>
    <r>
      <rPr>
        <sz val="12"/>
        <rFont val="Arial"/>
        <family val="2"/>
        <charset val="238"/>
      </rPr>
      <t xml:space="preserve"> iskopanog materijala.
</t>
    </r>
  </si>
  <si>
    <r>
      <rPr>
        <b/>
        <sz val="12"/>
        <rFont val="Arial"/>
        <family val="2"/>
        <charset val="238"/>
      </rPr>
      <t>Drenažne cijevi</t>
    </r>
    <r>
      <rPr>
        <sz val="12"/>
        <rFont val="Arial"/>
        <family val="2"/>
        <charset val="238"/>
      </rPr>
      <t xml:space="preserve">
Drenažne cijevi DN150 mm, plastične,  perforirane do polovice obima, polažu se na dno jarka na glinenu podlogu debljine 20 cm čija gornja površina ima nagib prema sredini presjeka cijevi, tako da skupljena voda ulazi kroz perforacije u cijev. Minimalni pad drenažnog cjevovoda je 0,5 %. Drenažne cijevi spojiti na cestovni jarak. 
Ispunu drenažnog rova izvesti granuliranim šljunkom ili tucanikom opadajuće krupnoće zrna od 60 do 4 mm prema gore koja se povezuje sa tamponom ceste prema OTU HRN U.S4.062 Hrvatskih cesta. Pokrivanju cijevi pristupiti nakon  pregleda izvedenih radova.
Obračun po m' ugrađene cijevi.
</t>
    </r>
  </si>
  <si>
    <r>
      <rPr>
        <b/>
        <sz val="12"/>
        <rFont val="Arial"/>
        <family val="2"/>
        <charset val="238"/>
      </rPr>
      <t>Ručna sjetva sjemena</t>
    </r>
    <r>
      <rPr>
        <sz val="12"/>
        <rFont val="Arial"/>
        <family val="2"/>
        <charset val="238"/>
      </rPr>
      <t xml:space="preserve">
Ručna sjetva otporne i kvalitetna travne smjese, primjerene području, u količini 4-5 dkg/m2, ručno ježanje i valjanje. U cijenu je uključeno zalijevanje i održavanje do dovršenja radova. Obračun po m</t>
    </r>
    <r>
      <rPr>
        <sz val="12"/>
        <rFont val="Calibri"/>
        <family val="2"/>
        <charset val="238"/>
      </rPr>
      <t>²</t>
    </r>
    <r>
      <rPr>
        <sz val="12"/>
        <rFont val="Arial"/>
        <family val="2"/>
        <charset val="238"/>
      </rPr>
      <t xml:space="preserve">.
</t>
    </r>
  </si>
  <si>
    <r>
      <rPr>
        <b/>
        <sz val="12"/>
        <rFont val="Arial"/>
        <family val="2"/>
        <charset val="238"/>
      </rPr>
      <t>Izrada ograde</t>
    </r>
    <r>
      <rPr>
        <sz val="12"/>
        <rFont val="Arial"/>
        <family val="2"/>
        <charset val="238"/>
      </rPr>
      <t xml:space="preserve">
Dobava, montaža i ugradnja ograde oko parcele. Ograda se sastoji od toplo pocinčanih i poliesterom plastificiranih čeličnih stupova presjeka 80X60 ili 100x50 mm, ukupne duljine cca 230 cm (od kojih je min. 30 cm usidreno u betonske temelje, a 200 cm ostaje vidljivo iznad parapeta) i pocinčanih poliesterom plastificiranih mrežastih panela od zavarene žice Ø5-8 mm (ojačanih izbočenjima) te kompletnog pribora za učvršćenje. Sve u standardnoj zelenoj boji RAL 6005. Paneli profilirani radi bolje ukrute, dužine cca 250 cm i visine cca 183 cm. Obračun po m´ kompletno postavljene ograde uz sav potreban rad i materijal osim iskopa. . U cijenu uključeni i eventualni kosi upori za stabilizaciju ugaonih stupova. 
</t>
    </r>
  </si>
  <si>
    <r>
      <rPr>
        <b/>
        <sz val="12"/>
        <rFont val="Arial"/>
        <family val="2"/>
        <charset val="238"/>
      </rPr>
      <t>Kolna ulazna vrata</t>
    </r>
    <r>
      <rPr>
        <sz val="12"/>
        <rFont val="Arial"/>
        <family val="2"/>
        <charset val="238"/>
      </rPr>
      <t xml:space="preserve">
Izvedba armiranobetonskih temelja za stupove vrata te šinu od betona C25/30, te dobava, ugradnja i montaža tipskih dvorišnih kliznih vrata od čeličnih pravokutnih cijevnih profila (okvir kliznih vrata profil 50/50 mm, ispuna profil 30/30 mm/10 cm), opremljena sustavom za zaključavanje. Kompletna vrata pocinčana i dodatno plastificirana u boju ograde. Obračun po komadu vrata svijetle širine cca 430 cm, a visine cca 200 cm, a u jediničnu cijenu uključeno krilo, stupovi, pogonski mehanizam sa zupčastom letvom, 8,5 m' šina od L-50x50x5 mm sa sidrima,  te sav ostali potreban materijal i kompletan rad.
</t>
    </r>
  </si>
  <si>
    <r>
      <rPr>
        <b/>
        <sz val="12"/>
        <rFont val="Arial"/>
        <family val="2"/>
        <charset val="238"/>
      </rPr>
      <t>Osobna ulazna vrata</t>
    </r>
    <r>
      <rPr>
        <sz val="12"/>
        <rFont val="Arial"/>
        <family val="2"/>
        <charset val="238"/>
      </rPr>
      <t xml:space="preserve">
Izrada, ugradnja i montaža tipskih dvorišnih osobnih jednokrilnih zaokretnih vrata od čeličnih pravokutnih cijevnih profila (okvir vrata profil 50/50 mm, ispuna profil 30/30 mm/10 cm). Kompletna vrata pocinčana i dodatno plastificirana u boju ograde. Obračun po komadu vrata svijetle širine cca 110 m, visine cca 200 cm, a u jediničnu cijenu uključeno krilo, stupovi, okov, brava s ključem te sav ostali pribor i kompletan rad.
</t>
    </r>
  </si>
  <si>
    <r>
      <rPr>
        <b/>
        <sz val="12"/>
        <rFont val="Arial"/>
        <family val="2"/>
        <charset val="238"/>
      </rPr>
      <t>Temelji ograde</t>
    </r>
    <r>
      <rPr>
        <sz val="12"/>
        <rFont val="Arial"/>
        <family val="2"/>
        <charset val="238"/>
      </rPr>
      <t xml:space="preserve">
Izvedba betonskih temelja: za stupove ograde betonom C25/30, dimenzija 30x30x70 cm. 
Stavka uključuje nabavu, transport i ugradbu svog materijala potrebnog za izvođenje.
Obračun po m</t>
    </r>
    <r>
      <rPr>
        <sz val="12"/>
        <rFont val="Calibri"/>
        <family val="2"/>
        <charset val="238"/>
      </rPr>
      <t>³</t>
    </r>
    <r>
      <rPr>
        <sz val="12"/>
        <rFont val="Arial"/>
        <family val="2"/>
        <charset val="238"/>
      </rPr>
      <t xml:space="preserve"> ugrađenog betona.
</t>
    </r>
  </si>
  <si>
    <r>
      <rPr>
        <b/>
        <sz val="12"/>
        <rFont val="Arial"/>
        <family val="2"/>
        <charset val="238"/>
      </rPr>
      <t>Iskop za stupove ograde</t>
    </r>
    <r>
      <rPr>
        <sz val="12"/>
        <rFont val="Arial"/>
        <family val="2"/>
        <charset val="238"/>
      </rPr>
      <t xml:space="preserve">
Iskop u materijalu C kategorije za temelje betonskih  stupova ograde dimenzije 30x30x70 cm. U stavku uključen i iskop za temelje stupova kolnih i osobnih vrata. Obračun po m</t>
    </r>
    <r>
      <rPr>
        <sz val="12"/>
        <rFont val="Calibri"/>
        <family val="2"/>
        <charset val="238"/>
      </rPr>
      <t>³</t>
    </r>
    <r>
      <rPr>
        <sz val="12"/>
        <rFont val="Arial"/>
        <family val="2"/>
        <charset val="238"/>
      </rPr>
      <t xml:space="preserve"> iskopanog materijala uključivo razastiranje po parceli. </t>
    </r>
  </si>
  <si>
    <r>
      <rPr>
        <b/>
        <sz val="12"/>
        <rFont val="Arial"/>
        <family val="2"/>
        <charset val="238"/>
      </rPr>
      <t>Široki iskop</t>
    </r>
    <r>
      <rPr>
        <sz val="12"/>
        <rFont val="Arial"/>
        <family val="2"/>
        <charset val="238"/>
      </rPr>
      <t xml:space="preserve">
Široki iskop u materijalu C kategorije za parkiralište unutar ograde i za pristupni put. Kut pokosa mora se odabrati prema vrsti tla.
Strojni iskop predviđen je do dubine 0,4-0,5 m od površine postojećeg terena, a konačni se iskop obavlja tek neposredno prije izrade kolničke konstrukcije, osim kod materijala koji nisu osjetljivi na utjecaj vode. Iskopani materijal odgurava se na slobodni dio parcele a kasnije se razasttire po parceli.  Svi iskopi moraju se izvesti prema zadanim profilima, kotama i nagibima. Nagib radnih pokosa pri iskopu je u granicama 1:1 za nevezana krupnozrnata tla do 1:3 za sitnozrnata vezana koherentna tla. Obračun po m3 sraslog tla iskopane “C” kategorije.</t>
    </r>
  </si>
  <si>
    <r>
      <rPr>
        <b/>
        <sz val="12"/>
        <rFont val="Arial"/>
        <family val="2"/>
        <charset val="238"/>
      </rPr>
      <t>Izrada tampona</t>
    </r>
    <r>
      <rPr>
        <sz val="12"/>
        <rFont val="Arial"/>
        <family val="2"/>
        <charset val="238"/>
      </rPr>
      <t xml:space="preserve">
Izrada donjeg nosivog tamponskog sloja od tucanika debljine 40 cm s pripadajućim proširenjima prema situaciji i poprečnom profilu.(Svi radovi moraju biti u skladu O.T.U. 5-01.) Primjenjuju se drobljeni kamen (tucanik) frakcije 32-64 mm s ispunom frakcije 4-16mm - 30%. Nakon razastiranja, planiranja i profiliranja obavlja se sabijanje u slojevima do modula stišljivosti: Me &gt; 80 MN/m</t>
    </r>
    <r>
      <rPr>
        <sz val="12"/>
        <rFont val="Calibri"/>
        <family val="2"/>
        <charset val="238"/>
      </rPr>
      <t>²</t>
    </r>
    <r>
      <rPr>
        <sz val="10.199999999999999"/>
        <rFont val="Arial"/>
        <family val="2"/>
        <charset val="238"/>
      </rPr>
      <t>.</t>
    </r>
    <r>
      <rPr>
        <sz val="12"/>
        <rFont val="Arial"/>
        <family val="2"/>
        <charset val="238"/>
      </rPr>
      <t xml:space="preserve"> Stavka obuhvaća nabavu, dopremu i ugradnju materijala. Obračun po m³ ugrađenog materijala u sabijenom stanju.
</t>
    </r>
  </si>
  <si>
    <r>
      <rPr>
        <b/>
        <sz val="12"/>
        <rFont val="Arial"/>
        <family val="2"/>
        <charset val="238"/>
      </rPr>
      <t>Odvoz neuporabivog i suvišnog materijala iz iskopa</t>
    </r>
    <r>
      <rPr>
        <sz val="12"/>
        <rFont val="Arial"/>
        <family val="2"/>
        <charset val="238"/>
      </rPr>
      <t xml:space="preserve">
Stavka obuhvaća: utovar, prijevoz, istovar i planiranje na najbliže odlagalište. Rastresitost materijala treba uzeti u obzir, jer se neće posebno priznavati.
Obračun po m</t>
    </r>
    <r>
      <rPr>
        <sz val="12"/>
        <rFont val="Calibri"/>
        <family val="2"/>
        <charset val="238"/>
      </rPr>
      <t>³</t>
    </r>
    <r>
      <rPr>
        <sz val="12"/>
        <rFont val="Arial"/>
        <family val="2"/>
        <charset val="238"/>
      </rPr>
      <t xml:space="preserve"> sraslog materijala.</t>
    </r>
  </si>
  <si>
    <r>
      <rPr>
        <b/>
        <sz val="12"/>
        <rFont val="Arial"/>
        <family val="2"/>
        <charset val="238"/>
      </rPr>
      <t>Betonski opločnici</t>
    </r>
    <r>
      <rPr>
        <sz val="12"/>
        <rFont val="Arial"/>
        <family val="2"/>
        <charset val="238"/>
      </rPr>
      <t xml:space="preserve">
Dobava i polaganje dekorativnih betonskih opločnika za nogostupe širine cca 100 cm od objekta do parkirališta, te širine 80 cm oko podnožja stupa vodotornja. Opločnici 12x12x6 cm polažu se na posteljicu od uvaljanog drobljenca. 
Obračun po m</t>
    </r>
    <r>
      <rPr>
        <sz val="12"/>
        <rFont val="Calibri"/>
        <family val="2"/>
        <charset val="238"/>
      </rPr>
      <t>²</t>
    </r>
    <r>
      <rPr>
        <sz val="12"/>
        <rFont val="Arial"/>
        <family val="2"/>
        <charset val="238"/>
      </rPr>
      <t xml:space="preserve">, a u cijenu uključen i drobljeni pijesak (Ø 0-2 mm) za podlogu i za zapunjavanje reški. Sve izvesti prema uputama proizvođača.
</t>
    </r>
  </si>
  <si>
    <r>
      <rPr>
        <b/>
        <sz val="12"/>
        <rFont val="Arial"/>
        <family val="2"/>
        <charset val="238"/>
      </rPr>
      <t xml:space="preserve">Izrada bitumeniziranog nosivog sloja BNS-32A        </t>
    </r>
    <r>
      <rPr>
        <sz val="12"/>
        <rFont val="Arial"/>
        <family val="2"/>
        <charset val="238"/>
      </rPr>
      <t xml:space="preserve">  Izrada i ugradnja asfaltne mješavine za nosive slojeve od bitumeniziranog materijala po vrućem postupku (kamen iz grupe karbonata za srednje prometno opterećenje). Rad obuhvaća polaganje i sabijanje materijala, prijevoz, opremu i sve što je potrebnmo za dovršenje rada. U svemu prema O.T.U. 5-04., prema situaciji i poprečnom profilu. Bitumenizirani nosivi sloj BNS 22A izrađen od karbonatne sitneži i pjeska bitumena BIT 50/70 debljine 6 cm. Obračun po m² gornje površine stvarno položenog i utvrđenog sloja         
</t>
    </r>
  </si>
  <si>
    <r>
      <rPr>
        <b/>
        <sz val="12"/>
        <rFont val="Arial"/>
        <family val="2"/>
        <charset val="238"/>
      </rPr>
      <t xml:space="preserve">Izrada habajućeg sloja od asfaltbetona </t>
    </r>
    <r>
      <rPr>
        <sz val="12"/>
        <rFont val="Arial"/>
        <family val="2"/>
        <charset val="238"/>
      </rPr>
      <t xml:space="preserve">
Izrada i ugradnja asfaltne mješavine za zastor na principu asfalt-betona, habajući sloj (grupa karbonata za srednje prometno opterećenje). Rad obuhvaća polaganje i sabijanje materijala, prijevoz, opremu i sve što je potrebno za dovršenje rada. U svemu prema O.T.U. 5-05., situaciji i poprečnom profilu. habajući sloj HS AS 11E izrađenog od kamene sitneži eruptivnog porijekla i pjeska karbonatnog porijekla, bitumena BIT 50/70 debljine 4 cm. Obračun po m² gornje površine stvarno položenog i utvrđenog habajućeg sloja.</t>
    </r>
  </si>
  <si>
    <r>
      <t xml:space="preserve"> - DN150 mm ukupne duljine oko 45 m - uključujući 1 koljeno od 90</t>
    </r>
    <r>
      <rPr>
        <sz val="12"/>
        <rFont val="Calibri"/>
        <family val="2"/>
        <charset val="238"/>
      </rPr>
      <t>°</t>
    </r>
    <r>
      <rPr>
        <sz val="12"/>
        <rFont val="Arial"/>
        <family val="2"/>
        <charset val="238"/>
      </rPr>
      <t xml:space="preserve"> i preljevni komad</t>
    </r>
  </si>
  <si>
    <r>
      <rPr>
        <b/>
        <sz val="12"/>
        <rFont val="Arial"/>
        <family val="2"/>
        <charset val="238"/>
      </rPr>
      <t>Betonski propusti</t>
    </r>
    <r>
      <rPr>
        <sz val="12"/>
        <rFont val="Arial"/>
        <family val="2"/>
        <charset val="238"/>
      </rPr>
      <t xml:space="preserve">
Izvedba betonskih cijevnih propusta Ø 40 cm, ojačanih oblogom od betona razreda tlačne čvrstoće C16/20, debljine 10 cm i armiranih uzdužnom armaturom Ø 12 i radijalnom armaturom Ø 8/20 cm, prema nacrtu.
Stavka obuhvaća: potreban iskop za postavljanje cijevi, eventualno razupiranje, betoniranje obloge i glave propusta betonom C16/20, betoniranje podloge i temelja propusta betonom C12/15, te nabavu i ugradbu gotovih betonskih cijevi Ø 40 cm. Spojevi cijevi zatvaraju se cementnim mortom 1:2. Obračun po m´ izvedenog betonskog propusta
</t>
    </r>
  </si>
  <si>
    <r>
      <rPr>
        <b/>
        <sz val="12"/>
        <rFont val="Arial"/>
        <family val="2"/>
        <charset val="238"/>
      </rPr>
      <t>Elaborat iskolčenja</t>
    </r>
    <r>
      <rPr>
        <sz val="12"/>
        <rFont val="Arial"/>
        <family val="2"/>
        <charset val="238"/>
      </rPr>
      <t xml:space="preserve">
Izrada elaborata iskolčenja po ovlaštenoj osobi u skladu s Zakonom o prostornom uređenju i gradnji. Elaboratom treba obuhvatiti sve što se nalazi na lokaciji: objekt vodotornja, parkiralište, ograda, preljevni cjevovod. Obračun po kompletu elaborata iskolčenja.
</t>
    </r>
  </si>
  <si>
    <r>
      <rPr>
        <b/>
        <sz val="12"/>
        <rFont val="Arial"/>
        <family val="2"/>
        <charset val="238"/>
      </rPr>
      <t>Izrada snimka izvedenog stanja</t>
    </r>
    <r>
      <rPr>
        <sz val="12"/>
        <rFont val="Arial"/>
        <family val="2"/>
        <charset val="238"/>
      </rPr>
      <t xml:space="preserve">
Izrada snimka izvedenog stanja svih gore navedenih objekata po ovlaštenoj osobi i pripadnog elaborata za upis u zemljišne knjige, uključujući ovjeru katastra, sve u skladu sa Zakonom o izmjeri zemljišta. Stavka obuhvaća i geodetsko snimanje vidljivih dijelova vodovoda i pripadnih posebnih objekata vezanjem na koordinatni (Gauss – Krügerov) sustav, uz isporuku u digitalnom obliku.  Izvođač nudi ukupnu cijenu.
</t>
    </r>
  </si>
  <si>
    <r>
      <rPr>
        <b/>
        <sz val="12"/>
        <rFont val="Arial"/>
        <family val="2"/>
        <charset val="238"/>
      </rPr>
      <t xml:space="preserve">Nadzor komunalnih poduzeća kod izgradnje </t>
    </r>
    <r>
      <rPr>
        <sz val="12"/>
        <rFont val="Arial"/>
        <family val="2"/>
        <charset val="238"/>
      </rPr>
      <t xml:space="preserve">
Tijekom izgradnje potrebno je osigurati stalni nadzor komunalnih poduzeća u skladu s uvjetima iz lokacijske dozvole što se odnosi na predstavnike Hrvatskih voda, Županijskih cesta, HEP-a i T-HT-a. U cijenu je uračunato i iskolčenje podzemnih instalacija na mjestima križanja kako bi se izbjeglo njihovo oštećenje prilikom izgradnje cjevovoda.  Izvođač nudi ukupnu cijenu.
</t>
    </r>
  </si>
  <si>
    <r>
      <rPr>
        <b/>
        <sz val="12"/>
        <rFont val="Arial"/>
        <family val="2"/>
        <charset val="238"/>
      </rPr>
      <t>Ploča sa podacima o gradilištu</t>
    </r>
    <r>
      <rPr>
        <sz val="12"/>
        <rFont val="Arial"/>
        <family val="2"/>
        <charset val="238"/>
      </rPr>
      <t xml:space="preserve">
Dobava i ugradba ploče kojom će se označiti gradilište. Ploča mora sadržavati podatke u skladu sa Zakonom o prostornom uređenju i gradnji, tj. obavezno sadrži ime odnosno tvrtku investitora, projektanta, izvođača i nadzornog inženjera, naziv i vrstu građevine koja se gradi, naziv državnog tijela koje je izdalo akt na temelju kojeg se gradi, klasifikacijsku oznaku, urudžbeni broj, datum izdavanja i pravomoćnost toga akta. Obračun po komadu.
</t>
    </r>
  </si>
  <si>
    <r>
      <rPr>
        <b/>
        <sz val="12"/>
        <rFont val="Arial"/>
        <family val="2"/>
        <charset val="238"/>
      </rPr>
      <t>Izrada Izvedbenog projekta</t>
    </r>
    <r>
      <rPr>
        <sz val="12"/>
        <rFont val="Arial"/>
        <family val="2"/>
        <charset val="238"/>
      </rPr>
      <t xml:space="preserve">
Izrada "Izvedbenog projekta" a u skladu s predmetnim "Glavnim projektom" i tehnologijom izgradnje izvoditelja odnosno potrebnim detaljima izvedbe. Obračun po kompletu.
</t>
    </r>
  </si>
  <si>
    <r>
      <rPr>
        <b/>
        <sz val="12"/>
        <rFont val="Arial"/>
        <family val="2"/>
        <charset val="238"/>
      </rPr>
      <t>Suglasnost projektanata glavnog projekta na "Izvedbeni projekt"</t>
    </r>
    <r>
      <rPr>
        <sz val="12"/>
        <rFont val="Arial"/>
        <family val="2"/>
        <charset val="238"/>
      </rPr>
      <t xml:space="preserve">
Suglasnost projektanata glavnog projekta na "Izvedbeni projekt" ", izvedbene detalje i izvedeno stanje. Obračun po komadu.
</t>
    </r>
  </si>
  <si>
    <t xml:space="preserve">7.5.6. </t>
  </si>
  <si>
    <r>
      <rPr>
        <b/>
        <sz val="12"/>
        <rFont val="Arial"/>
        <family val="2"/>
        <charset val="238"/>
      </rPr>
      <t xml:space="preserve">Cijevi od tvrdog PVC-a, preljevni cjevovod obodne krutosti SN 8 </t>
    </r>
    <r>
      <rPr>
        <sz val="12"/>
        <rFont val="Arial"/>
        <family val="2"/>
        <charset val="238"/>
      </rPr>
      <t xml:space="preserve">
Isporuka, transport i ugradba cijevi od tvrdog PVC-a  SN 8,  s pripadnim gumenim brtvama od sintetičkog kaučuka. Polaganje cijevi slijedi prema projektu i predviđenim padovima. Cijev mora nalijegati na sloj pješčane podloge d=15 cm i zatrpava se pijeskom prirodne granulacije 0 - 16 mm do 30 cm iznad tjemena cijevi.
Cijevi i fazonski komadi spajaju se gumenim brtvama.
U jediničnu cijenu uračunati nabavu, transport, te sve potrebne građevinske i strojarske radove na ugradbi - montaži PVC cjevovoda (iskop rova sa eventualnim razupiranjem, izrada posteljice, montaža cijevi i potrebnih fazonskih komada, uključivo prijelazni komad PVC-INOX, zasipavanje pijeskom 30 cm iznad tjemena cijevi, zatrpavanje rova šljunkom, odvoz viška iskopa, uključivo sa izradom ab ušća u cestovni jarak).
Obračun po m´ ugrađene PVC-a cijevi.</t>
    </r>
  </si>
  <si>
    <t>7.5.10.</t>
  </si>
  <si>
    <t>Kriterij za ocjenu jednakovrijednosti:</t>
  </si>
  <si>
    <r>
      <t xml:space="preserve"> - volumen 350 m</t>
    </r>
    <r>
      <rPr>
        <sz val="12"/>
        <color rgb="FF0070C0"/>
        <rFont val="Calibri"/>
        <family val="2"/>
        <charset val="238"/>
      </rPr>
      <t>³</t>
    </r>
  </si>
  <si>
    <t xml:space="preserve"> - ukupna visina vodotornja je cca 38 m iznad terena.</t>
  </si>
  <si>
    <t xml:space="preserve"> - minimalni nivo vode u rezervoaru 29 m iznad podnožja </t>
  </si>
  <si>
    <t xml:space="preserve"> - maksimalni nivo vode 37 m</t>
  </si>
  <si>
    <t xml:space="preserve"> Stavka obuhvaća nabavu, transport i ugradbu samostojećeg vodotornja veličine V=350 m3 i ukupne visine od podnožja do vrha od 38 m. Projektom je predviđen tipski samostojeći vodotoranj kao OLT Osijek VTS-350 ili jednakovrijedan__________________________________. </t>
  </si>
  <si>
    <t xml:space="preserve"> - rezervoar oblika kugle, promjera max 9,0 metara</t>
  </si>
  <si>
    <t xml:space="preserve"> Obračun za kompletan pogonski spreman vodotoranj sa svom navedenom opremom kao OLT Osijek tip VTS-350 ili jednakovrijedan  _________________________________.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</si>
</sst>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 #,##0.00_-;\-* #,##0.00_-;_-* &quot;-&quot;??_-;_-@_-"/>
    <numFmt numFmtId="165" formatCode="_-* #,##0.00_-;\-* #,##0.00_-;_-* \-??_-;_-@_-"/>
  </numFmts>
  <fonts count="29" x14ac:knownFonts="1">
    <font>
      <sz val="11"/>
      <name val="Arial CE"/>
      <charset val="238"/>
    </font>
    <font>
      <sz val="11"/>
      <name val="Arial CE"/>
      <charset val="238"/>
    </font>
    <font>
      <sz val="10"/>
      <name val="Arial"/>
      <family val="2"/>
      <charset val="238"/>
    </font>
    <font>
      <b/>
      <sz val="10"/>
      <name val="Arial"/>
      <family val="2"/>
      <charset val="238"/>
    </font>
    <font>
      <sz val="10"/>
      <name val="Arial CE"/>
      <family val="2"/>
      <charset val="238"/>
    </font>
    <font>
      <sz val="10"/>
      <name val="Trebuchet MS"/>
      <family val="2"/>
      <charset val="238"/>
    </font>
    <font>
      <sz val="12"/>
      <name val="Times New Roman"/>
      <family val="1"/>
      <charset val="238"/>
    </font>
    <font>
      <sz val="10"/>
      <name val="Helv"/>
    </font>
    <font>
      <i/>
      <sz val="11"/>
      <name val="Times New Roman"/>
      <family val="1"/>
    </font>
    <font>
      <sz val="11"/>
      <name val="Trebuchet MS"/>
      <family val="2"/>
      <charset val="238"/>
    </font>
    <font>
      <sz val="11"/>
      <name val="Arial"/>
      <family val="2"/>
      <charset val="238"/>
    </font>
    <font>
      <sz val="10"/>
      <color rgb="FFFF0000"/>
      <name val="Trebuchet MS"/>
      <family val="2"/>
      <charset val="238"/>
    </font>
    <font>
      <sz val="12"/>
      <name val="Arial"/>
      <family val="2"/>
      <charset val="238"/>
    </font>
    <font>
      <sz val="10"/>
      <color rgb="FF0070C0"/>
      <name val="Trebuchet MS"/>
      <family val="2"/>
      <charset val="238"/>
    </font>
    <font>
      <b/>
      <i/>
      <sz val="10"/>
      <name val="Arial"/>
      <family val="2"/>
      <charset val="238"/>
    </font>
    <font>
      <sz val="10"/>
      <name val="Arial"/>
      <family val="2"/>
      <charset val="238"/>
    </font>
    <font>
      <b/>
      <sz val="14"/>
      <name val="Arial"/>
      <family val="2"/>
      <charset val="238"/>
    </font>
    <font>
      <b/>
      <sz val="12"/>
      <name val="Arial"/>
      <family val="2"/>
      <charset val="238"/>
    </font>
    <font>
      <b/>
      <sz val="11"/>
      <name val="Arial"/>
      <family val="2"/>
      <charset val="238"/>
    </font>
    <font>
      <vertAlign val="superscript"/>
      <sz val="12"/>
      <name val="Arial"/>
      <family val="2"/>
      <charset val="238"/>
    </font>
    <font>
      <i/>
      <vertAlign val="superscript"/>
      <sz val="12"/>
      <name val="Arial"/>
      <family val="2"/>
      <charset val="238"/>
    </font>
    <font>
      <vertAlign val="superscript"/>
      <sz val="11"/>
      <name val="Arial"/>
      <family val="2"/>
      <charset val="238"/>
    </font>
    <font>
      <sz val="14"/>
      <name val="Arial"/>
      <family val="2"/>
      <charset val="238"/>
    </font>
    <font>
      <sz val="12"/>
      <name val="Calibri"/>
      <family val="2"/>
      <charset val="238"/>
    </font>
    <font>
      <sz val="12"/>
      <color rgb="FFFF0000"/>
      <name val="Arial"/>
      <family val="2"/>
      <charset val="238"/>
    </font>
    <font>
      <sz val="11.5"/>
      <name val="Arial"/>
      <family val="2"/>
      <charset val="238"/>
    </font>
    <font>
      <sz val="10.199999999999999"/>
      <name val="Arial"/>
      <family val="2"/>
      <charset val="238"/>
    </font>
    <font>
      <sz val="12"/>
      <color rgb="FF0070C0"/>
      <name val="Arial"/>
      <family val="2"/>
      <charset val="238"/>
    </font>
    <font>
      <sz val="12"/>
      <color rgb="FF0070C0"/>
      <name val="Calibri"/>
      <family val="2"/>
      <charset val="238"/>
    </font>
  </fonts>
  <fills count="4">
    <fill>
      <patternFill patternType="none"/>
    </fill>
    <fill>
      <patternFill patternType="gray125"/>
    </fill>
    <fill>
      <patternFill patternType="solid">
        <fgColor indexed="27"/>
        <bgColor indexed="41"/>
      </patternFill>
    </fill>
    <fill>
      <patternFill patternType="solid">
        <fgColor indexed="22"/>
        <bgColor indexed="64"/>
      </patternFill>
    </fill>
  </fills>
  <borders count="12">
    <border>
      <left/>
      <right/>
      <top/>
      <bottom/>
      <diagonal/>
    </border>
    <border>
      <left/>
      <right/>
      <top style="hair">
        <color indexed="8"/>
      </top>
      <bottom style="hair">
        <color indexed="8"/>
      </bottom>
      <diagonal/>
    </border>
    <border>
      <left/>
      <right/>
      <top style="thin">
        <color indexed="64"/>
      </top>
      <bottom style="thin">
        <color indexed="64"/>
      </bottom>
      <diagonal/>
    </border>
    <border>
      <left/>
      <right/>
      <top/>
      <bottom style="double">
        <color indexed="64"/>
      </bottom>
      <diagonal/>
    </border>
    <border>
      <left/>
      <right/>
      <top/>
      <bottom style="thin">
        <color indexed="64"/>
      </bottom>
      <diagonal/>
    </border>
    <border>
      <left/>
      <right/>
      <top style="thin">
        <color indexed="64"/>
      </top>
      <bottom/>
      <diagonal/>
    </border>
    <border>
      <left/>
      <right/>
      <top style="double">
        <color indexed="64"/>
      </top>
      <bottom/>
      <diagonal/>
    </border>
    <border>
      <left/>
      <right/>
      <top/>
      <bottom style="double">
        <color theme="1"/>
      </bottom>
      <diagonal/>
    </border>
    <border>
      <left/>
      <right/>
      <top/>
      <bottom style="thin">
        <color theme="1"/>
      </bottom>
      <diagonal/>
    </border>
    <border>
      <left/>
      <right/>
      <top style="thin">
        <color theme="1"/>
      </top>
      <bottom style="double">
        <color theme="1"/>
      </bottom>
      <diagonal/>
    </border>
    <border>
      <left/>
      <right/>
      <top style="thin">
        <color theme="1"/>
      </top>
      <bottom style="thin">
        <color theme="1"/>
      </bottom>
      <diagonal/>
    </border>
    <border>
      <left/>
      <right/>
      <top style="medium">
        <color theme="1"/>
      </top>
      <bottom/>
      <diagonal/>
    </border>
  </borders>
  <cellStyleXfs count="8">
    <xf numFmtId="49" fontId="0" fillId="0" borderId="0">
      <alignment horizontal="justify" vertical="justify" wrapText="1"/>
      <protection locked="0"/>
    </xf>
    <xf numFmtId="2" fontId="8" fillId="0" borderId="0">
      <alignment horizontal="right"/>
    </xf>
    <xf numFmtId="0" fontId="7" fillId="0" borderId="0"/>
    <xf numFmtId="0" fontId="2" fillId="0" borderId="0"/>
    <xf numFmtId="0" fontId="7" fillId="0" borderId="0"/>
    <xf numFmtId="0" fontId="7" fillId="0" borderId="0"/>
    <xf numFmtId="165" fontId="3" fillId="2" borderId="1">
      <alignment vertical="center"/>
    </xf>
    <xf numFmtId="164" fontId="1" fillId="0" borderId="0" applyFont="0" applyFill="0" applyBorder="0" applyAlignment="0" applyProtection="0"/>
  </cellStyleXfs>
  <cellXfs count="135">
    <xf numFmtId="49" fontId="0" fillId="0" borderId="0" xfId="0">
      <alignment horizontal="justify" vertical="justify" wrapText="1"/>
      <protection locked="0"/>
    </xf>
    <xf numFmtId="49" fontId="4" fillId="0" borderId="0" xfId="0" applyFont="1" applyFill="1" applyBorder="1" applyAlignment="1" applyProtection="1">
      <alignment horizontal="center" vertical="top" wrapText="1"/>
    </xf>
    <xf numFmtId="49" fontId="4" fillId="0" borderId="0" xfId="0" applyFont="1" applyFill="1" applyBorder="1" applyProtection="1">
      <alignment horizontal="justify" vertical="justify" wrapText="1"/>
    </xf>
    <xf numFmtId="49" fontId="5" fillId="0" borderId="0" xfId="0" applyFont="1" applyFill="1" applyBorder="1" applyProtection="1">
      <alignment horizontal="justify" vertical="justify" wrapText="1"/>
    </xf>
    <xf numFmtId="49" fontId="5" fillId="0" borderId="0" xfId="0" applyFont="1" applyFill="1" applyBorder="1" applyAlignment="1" applyProtection="1">
      <alignment horizontal="justify" vertical="top" wrapText="1"/>
    </xf>
    <xf numFmtId="49" fontId="6" fillId="0" borderId="0" xfId="0" applyFont="1" applyAlignment="1">
      <alignment horizontal="justify" vertical="center" wrapText="1"/>
      <protection locked="0"/>
    </xf>
    <xf numFmtId="2" fontId="4" fillId="0" borderId="0" xfId="0" applyNumberFormat="1" applyFont="1" applyFill="1" applyBorder="1" applyProtection="1">
      <alignment horizontal="justify" vertical="justify" wrapText="1"/>
    </xf>
    <xf numFmtId="2" fontId="4" fillId="0" borderId="0" xfId="0" applyNumberFormat="1" applyFont="1" applyFill="1" applyBorder="1" applyAlignment="1" applyProtection="1">
      <alignment horizontal="center" vertical="top" wrapText="1"/>
    </xf>
    <xf numFmtId="2" fontId="5" fillId="0" borderId="0" xfId="0" applyNumberFormat="1" applyFont="1" applyFill="1" applyBorder="1" applyProtection="1">
      <alignment horizontal="justify" vertical="justify" wrapText="1"/>
    </xf>
    <xf numFmtId="2" fontId="5" fillId="0" borderId="0" xfId="0" applyNumberFormat="1" applyFont="1" applyFill="1" applyBorder="1" applyAlignment="1" applyProtection="1">
      <alignment horizontal="justify" vertical="top" wrapText="1"/>
    </xf>
    <xf numFmtId="49" fontId="9" fillId="0" borderId="0" xfId="0" applyFont="1" applyFill="1" applyBorder="1" applyProtection="1">
      <alignment horizontal="justify" vertical="justify" wrapText="1"/>
    </xf>
    <xf numFmtId="2" fontId="9" fillId="0" borderId="0" xfId="0" applyNumberFormat="1" applyFont="1" applyFill="1" applyBorder="1" applyProtection="1">
      <alignment horizontal="justify" vertical="justify" wrapText="1"/>
    </xf>
    <xf numFmtId="49" fontId="13" fillId="0" borderId="0" xfId="0" applyFont="1" applyFill="1" applyBorder="1" applyProtection="1">
      <alignment horizontal="justify" vertical="justify" wrapText="1"/>
    </xf>
    <xf numFmtId="49" fontId="11" fillId="0" borderId="0" xfId="0" applyFont="1" applyFill="1" applyBorder="1" applyAlignment="1" applyProtection="1">
      <alignment horizontal="justify" vertical="center" wrapText="1"/>
    </xf>
    <xf numFmtId="0" fontId="12" fillId="0" borderId="0" xfId="2" applyNumberFormat="1" applyFont="1" applyBorder="1" applyAlignment="1">
      <alignment horizontal="left" vertical="top" wrapText="1"/>
    </xf>
    <xf numFmtId="0" fontId="12" fillId="0" borderId="0" xfId="0" applyNumberFormat="1" applyFont="1" applyAlignment="1" applyProtection="1">
      <alignment horizontal="justify" vertical="top" wrapText="1"/>
    </xf>
    <xf numFmtId="49" fontId="14" fillId="3" borderId="2" xfId="0" applyFont="1" applyFill="1" applyBorder="1" applyAlignment="1" applyProtection="1">
      <alignment horizontal="center" vertical="center" wrapText="1"/>
    </xf>
    <xf numFmtId="0" fontId="14" fillId="3" borderId="2" xfId="0" applyNumberFormat="1" applyFont="1" applyFill="1" applyBorder="1" applyAlignment="1" applyProtection="1">
      <alignment horizontal="center" vertical="center" wrapText="1"/>
    </xf>
    <xf numFmtId="49" fontId="14" fillId="3" borderId="2" xfId="0" applyFont="1" applyFill="1" applyBorder="1" applyAlignment="1" applyProtection="1">
      <alignment horizontal="center" wrapText="1"/>
    </xf>
    <xf numFmtId="4" fontId="14" fillId="3" borderId="2" xfId="0" applyNumberFormat="1" applyFont="1" applyFill="1" applyBorder="1" applyAlignment="1" applyProtection="1">
      <alignment horizontal="center" vertical="center" wrapText="1"/>
    </xf>
    <xf numFmtId="4" fontId="14" fillId="3" borderId="2" xfId="0" applyNumberFormat="1" applyFont="1" applyFill="1" applyBorder="1" applyAlignment="1" applyProtection="1">
      <alignment horizontal="right" wrapText="1"/>
    </xf>
    <xf numFmtId="49" fontId="14" fillId="0" borderId="0" xfId="0" applyFont="1" applyFill="1" applyBorder="1" applyAlignment="1" applyProtection="1">
      <alignment horizontal="center" vertical="center" wrapText="1"/>
    </xf>
    <xf numFmtId="0" fontId="14" fillId="0" borderId="0" xfId="0" applyNumberFormat="1" applyFont="1" applyFill="1" applyBorder="1" applyAlignment="1" applyProtection="1">
      <alignment horizontal="center" vertical="center" wrapText="1"/>
    </xf>
    <xf numFmtId="49" fontId="14" fillId="0" borderId="0" xfId="0" applyFont="1" applyFill="1" applyBorder="1" applyAlignment="1" applyProtection="1">
      <alignment horizontal="center" wrapText="1"/>
    </xf>
    <xf numFmtId="4" fontId="14" fillId="0" borderId="0" xfId="0" applyNumberFormat="1" applyFont="1" applyFill="1" applyBorder="1" applyAlignment="1" applyProtection="1">
      <alignment horizontal="center" vertical="center" wrapText="1"/>
    </xf>
    <xf numFmtId="4" fontId="14" fillId="0" borderId="0" xfId="0" applyNumberFormat="1" applyFont="1" applyFill="1" applyBorder="1" applyAlignment="1" applyProtection="1">
      <alignment horizontal="right" wrapText="1"/>
    </xf>
    <xf numFmtId="49" fontId="15" fillId="0" borderId="0" xfId="0" applyFont="1" applyFill="1" applyBorder="1" applyAlignment="1" applyProtection="1">
      <alignment horizontal="right" vertical="top"/>
    </xf>
    <xf numFmtId="49" fontId="16" fillId="0" borderId="0" xfId="0" applyNumberFormat="1" applyFont="1" applyBorder="1" applyAlignment="1">
      <alignment horizontal="center" vertical="center" wrapText="1"/>
      <protection locked="0"/>
    </xf>
    <xf numFmtId="49" fontId="17" fillId="0" borderId="0" xfId="0" applyFont="1" applyFill="1" applyBorder="1" applyAlignment="1" applyProtection="1">
      <alignment horizontal="left" vertical="center" wrapText="1"/>
    </xf>
    <xf numFmtId="0" fontId="17" fillId="0" borderId="0" xfId="2" applyNumberFormat="1" applyFont="1" applyBorder="1" applyAlignment="1">
      <alignment horizontal="left" vertical="center" wrapText="1"/>
    </xf>
    <xf numFmtId="49" fontId="18" fillId="0" borderId="0" xfId="0" applyFont="1" applyFill="1" applyBorder="1" applyAlignment="1" applyProtection="1">
      <alignment horizontal="center" wrapText="1"/>
    </xf>
    <xf numFmtId="4" fontId="18" fillId="0" borderId="0" xfId="7" applyNumberFormat="1" applyFont="1" applyFill="1" applyBorder="1" applyAlignment="1" applyProtection="1">
      <alignment horizontal="center" shrinkToFit="1"/>
    </xf>
    <xf numFmtId="4" fontId="17" fillId="0" borderId="0" xfId="4" applyNumberFormat="1" applyFont="1" applyAlignment="1"/>
    <xf numFmtId="49" fontId="12" fillId="0" borderId="0" xfId="0" applyFont="1" applyFill="1" applyBorder="1" applyAlignment="1" applyProtection="1">
      <alignment horizontal="left" vertical="top"/>
    </xf>
    <xf numFmtId="4" fontId="12" fillId="0" borderId="0" xfId="0" applyNumberFormat="1" applyFont="1" applyFill="1" applyBorder="1" applyAlignment="1" applyProtection="1">
      <alignment horizontal="right" shrinkToFit="1"/>
    </xf>
    <xf numFmtId="4" fontId="12" fillId="0" borderId="0" xfId="0" applyNumberFormat="1" applyFont="1" applyFill="1" applyBorder="1" applyAlignment="1" applyProtection="1">
      <alignment horizontal="center" shrinkToFit="1"/>
    </xf>
    <xf numFmtId="4" fontId="12" fillId="0" borderId="4" xfId="0" applyNumberFormat="1" applyFont="1" applyFill="1" applyBorder="1" applyAlignment="1" applyProtection="1">
      <alignment horizontal="right" wrapText="1"/>
    </xf>
    <xf numFmtId="4" fontId="12" fillId="0" borderId="0" xfId="0" applyNumberFormat="1" applyFont="1" applyFill="1" applyBorder="1" applyAlignment="1" applyProtection="1">
      <alignment horizontal="right" wrapText="1"/>
    </xf>
    <xf numFmtId="0" fontId="12" fillId="0" borderId="3" xfId="0" applyNumberFormat="1" applyFont="1" applyBorder="1" applyAlignment="1">
      <alignment horizontal="justify" vertical="top" wrapText="1"/>
      <protection locked="0"/>
    </xf>
    <xf numFmtId="2" fontId="12" fillId="0" borderId="3" xfId="0" applyNumberFormat="1" applyFont="1" applyFill="1" applyBorder="1" applyAlignment="1" applyProtection="1">
      <alignment horizontal="right" wrapText="1"/>
    </xf>
    <xf numFmtId="4" fontId="12" fillId="0" borderId="3" xfId="0" applyNumberFormat="1" applyFont="1" applyFill="1" applyBorder="1" applyAlignment="1" applyProtection="1">
      <alignment horizontal="center" wrapText="1"/>
    </xf>
    <xf numFmtId="4" fontId="12" fillId="0" borderId="3" xfId="0" applyNumberFormat="1" applyFont="1" applyFill="1" applyBorder="1" applyAlignment="1" applyProtection="1">
      <alignment horizontal="right" wrapText="1"/>
    </xf>
    <xf numFmtId="0" fontId="17" fillId="0" borderId="0" xfId="2" applyNumberFormat="1" applyFont="1" applyBorder="1" applyAlignment="1">
      <alignment horizontal="right" wrapText="1"/>
    </xf>
    <xf numFmtId="2" fontId="12" fillId="0" borderId="0" xfId="0" applyNumberFormat="1" applyFont="1" applyFill="1" applyBorder="1" applyAlignment="1" applyProtection="1">
      <alignment horizontal="right" wrapText="1"/>
    </xf>
    <xf numFmtId="4" fontId="12" fillId="0" borderId="0" xfId="0" applyNumberFormat="1" applyFont="1" applyFill="1" applyBorder="1" applyAlignment="1" applyProtection="1">
      <alignment horizontal="center" wrapText="1"/>
    </xf>
    <xf numFmtId="4" fontId="12" fillId="0" borderId="6" xfId="0" applyNumberFormat="1" applyFont="1" applyFill="1" applyBorder="1" applyAlignment="1" applyProtection="1">
      <alignment horizontal="right" wrapText="1"/>
    </xf>
    <xf numFmtId="49" fontId="12" fillId="0" borderId="0" xfId="0" applyFont="1" applyFill="1" applyBorder="1" applyAlignment="1" applyProtection="1">
      <alignment horizontal="left" vertical="top" wrapText="1"/>
    </xf>
    <xf numFmtId="0" fontId="12" fillId="0" borderId="0" xfId="0" applyNumberFormat="1" applyFont="1" applyAlignment="1">
      <alignment horizontal="justify" vertical="top" wrapText="1"/>
      <protection locked="0"/>
    </xf>
    <xf numFmtId="4" fontId="12" fillId="0" borderId="5" xfId="0" applyNumberFormat="1" applyFont="1" applyFill="1" applyBorder="1" applyAlignment="1" applyProtection="1">
      <alignment horizontal="right" wrapText="1"/>
    </xf>
    <xf numFmtId="4" fontId="10" fillId="0" borderId="0" xfId="7" applyNumberFormat="1" applyFont="1" applyFill="1" applyBorder="1" applyAlignment="1" applyProtection="1">
      <alignment horizontal="right" shrinkToFit="1"/>
      <protection locked="0"/>
    </xf>
    <xf numFmtId="4" fontId="12" fillId="0" borderId="2" xfId="0" applyNumberFormat="1" applyFont="1" applyFill="1" applyBorder="1" applyAlignment="1" applyProtection="1">
      <alignment horizontal="right" wrapText="1"/>
    </xf>
    <xf numFmtId="0" fontId="17" fillId="0" borderId="0" xfId="2" applyNumberFormat="1" applyFont="1" applyBorder="1" applyAlignment="1">
      <alignment vertical="center" wrapText="1"/>
    </xf>
    <xf numFmtId="0" fontId="17" fillId="0" borderId="0" xfId="2" applyNumberFormat="1" applyFont="1" applyBorder="1" applyAlignment="1">
      <alignment wrapText="1"/>
    </xf>
    <xf numFmtId="4" fontId="17" fillId="0" borderId="0" xfId="4" applyNumberFormat="1" applyFont="1" applyBorder="1" applyAlignment="1"/>
    <xf numFmtId="0" fontId="17" fillId="0" borderId="0" xfId="2" applyNumberFormat="1" applyFont="1" applyBorder="1" applyAlignment="1">
      <alignment horizontal="right" vertical="center" wrapText="1"/>
    </xf>
    <xf numFmtId="0" fontId="18" fillId="0" borderId="0" xfId="2" applyNumberFormat="1" applyFont="1" applyBorder="1" applyAlignment="1">
      <alignment horizontal="left" wrapText="1"/>
    </xf>
    <xf numFmtId="4" fontId="18" fillId="0" borderId="0" xfId="2" applyNumberFormat="1" applyFont="1" applyBorder="1" applyAlignment="1">
      <alignment horizontal="center" wrapText="1"/>
    </xf>
    <xf numFmtId="4" fontId="18" fillId="0" borderId="0" xfId="2" applyNumberFormat="1" applyFont="1" applyBorder="1" applyAlignment="1">
      <alignment horizontal="left" wrapText="1"/>
    </xf>
    <xf numFmtId="0" fontId="12" fillId="0" borderId="0" xfId="0" applyNumberFormat="1" applyFont="1" applyFill="1" applyAlignment="1">
      <alignment horizontal="justify" vertical="top" wrapText="1"/>
      <protection locked="0"/>
    </xf>
    <xf numFmtId="0" fontId="17" fillId="0" borderId="3" xfId="2" applyNumberFormat="1" applyFont="1" applyBorder="1" applyAlignment="1">
      <alignment horizontal="right" vertical="center" wrapText="1"/>
    </xf>
    <xf numFmtId="49" fontId="17" fillId="0" borderId="0" xfId="0" applyFont="1" applyFill="1" applyBorder="1" applyAlignment="1" applyProtection="1">
      <alignment horizontal="left" wrapText="1"/>
    </xf>
    <xf numFmtId="0" fontId="17" fillId="0" borderId="0" xfId="2" applyNumberFormat="1" applyFont="1" applyBorder="1" applyAlignment="1">
      <alignment horizontal="left" wrapText="1"/>
    </xf>
    <xf numFmtId="4" fontId="15" fillId="0" borderId="0" xfId="0" applyNumberFormat="1" applyFont="1" applyFill="1" applyBorder="1" applyAlignment="1" applyProtection="1">
      <alignment horizontal="right" shrinkToFit="1"/>
    </xf>
    <xf numFmtId="49" fontId="15" fillId="0" borderId="0" xfId="0" applyFont="1" applyFill="1" applyBorder="1" applyAlignment="1" applyProtection="1">
      <alignment horizontal="center" vertical="top"/>
    </xf>
    <xf numFmtId="49" fontId="15" fillId="0" borderId="0" xfId="0" applyFont="1" applyFill="1" applyBorder="1" applyAlignment="1" applyProtection="1">
      <alignment horizontal="center" wrapText="1"/>
    </xf>
    <xf numFmtId="0" fontId="15" fillId="0" borderId="0" xfId="0" applyNumberFormat="1" applyFont="1" applyFill="1" applyBorder="1" applyAlignment="1" applyProtection="1">
      <alignment horizontal="justify" vertical="top" wrapText="1"/>
    </xf>
    <xf numFmtId="4" fontId="15" fillId="0" borderId="0" xfId="0" applyNumberFormat="1" applyFont="1" applyFill="1" applyBorder="1" applyAlignment="1" applyProtection="1">
      <alignment horizontal="center" shrinkToFit="1"/>
    </xf>
    <xf numFmtId="0" fontId="12" fillId="0" borderId="0" xfId="0" applyNumberFormat="1" applyFont="1" applyAlignment="1" applyProtection="1">
      <alignment horizontal="justify" wrapText="1"/>
    </xf>
    <xf numFmtId="49" fontId="10" fillId="0" borderId="0" xfId="0" applyFont="1" applyAlignment="1">
      <alignment horizontal="justify" vertical="justify" wrapText="1"/>
      <protection locked="0"/>
    </xf>
    <xf numFmtId="49" fontId="12" fillId="0" borderId="0" xfId="0" applyFont="1" applyAlignment="1">
      <alignment horizontal="justify" vertical="justify" wrapText="1"/>
      <protection locked="0"/>
    </xf>
    <xf numFmtId="49" fontId="12" fillId="0" borderId="0" xfId="0" applyFont="1" applyAlignment="1">
      <alignment horizontal="justify" wrapText="1"/>
      <protection locked="0"/>
    </xf>
    <xf numFmtId="49" fontId="16" fillId="0" borderId="0" xfId="0" applyFont="1" applyFill="1" applyBorder="1" applyAlignment="1" applyProtection="1">
      <alignment horizontal="left" vertical="center" wrapText="1"/>
    </xf>
    <xf numFmtId="0" fontId="12" fillId="0" borderId="0" xfId="0" applyNumberFormat="1" applyFont="1" applyBorder="1" applyAlignment="1">
      <alignment horizontal="justify" vertical="top" wrapText="1"/>
      <protection locked="0"/>
    </xf>
    <xf numFmtId="0" fontId="12" fillId="0" borderId="0" xfId="0" applyNumberFormat="1" applyFont="1" applyAlignment="1">
      <alignment horizontal="justify" vertical="justify" wrapText="1"/>
      <protection locked="0"/>
    </xf>
    <xf numFmtId="4" fontId="12" fillId="0" borderId="0" xfId="0" applyNumberFormat="1" applyFont="1" applyFill="1" applyBorder="1" applyAlignment="1" applyProtection="1">
      <alignment horizontal="center"/>
    </xf>
    <xf numFmtId="4" fontId="12" fillId="0" borderId="0" xfId="0" applyNumberFormat="1" applyFont="1" applyFill="1" applyBorder="1" applyAlignment="1" applyProtection="1">
      <alignment horizontal="right"/>
    </xf>
    <xf numFmtId="49" fontId="5" fillId="0" borderId="0" xfId="0" applyFont="1" applyFill="1" applyBorder="1" applyAlignment="1" applyProtection="1">
      <alignment horizontal="justify" vertical="justify"/>
    </xf>
    <xf numFmtId="49" fontId="5" fillId="0" borderId="0" xfId="0" applyFont="1" applyFill="1" applyBorder="1" applyAlignment="1" applyProtection="1">
      <alignment vertical="justify"/>
    </xf>
    <xf numFmtId="49" fontId="16" fillId="0" borderId="0" xfId="0" applyFont="1" applyFill="1" applyBorder="1" applyAlignment="1" applyProtection="1">
      <alignment horizontal="center" wrapText="1"/>
    </xf>
    <xf numFmtId="4" fontId="15" fillId="0" borderId="7" xfId="0" applyNumberFormat="1" applyFont="1" applyFill="1" applyBorder="1" applyAlignment="1" applyProtection="1">
      <alignment horizontal="right" shrinkToFit="1"/>
    </xf>
    <xf numFmtId="0" fontId="15" fillId="0" borderId="7" xfId="0" applyNumberFormat="1" applyFont="1" applyFill="1" applyBorder="1" applyAlignment="1" applyProtection="1">
      <alignment horizontal="justify" vertical="top" wrapText="1"/>
    </xf>
    <xf numFmtId="49" fontId="15" fillId="0" borderId="7" xfId="0" applyFont="1" applyFill="1" applyBorder="1" applyAlignment="1" applyProtection="1">
      <alignment horizontal="center" wrapText="1"/>
    </xf>
    <xf numFmtId="4" fontId="15" fillId="0" borderId="7" xfId="0" applyNumberFormat="1" applyFont="1" applyFill="1" applyBorder="1" applyAlignment="1" applyProtection="1">
      <alignment horizontal="center" shrinkToFit="1"/>
    </xf>
    <xf numFmtId="4" fontId="15" fillId="0" borderId="8" xfId="0" applyNumberFormat="1" applyFont="1" applyFill="1" applyBorder="1" applyAlignment="1" applyProtection="1">
      <alignment horizontal="right" shrinkToFit="1"/>
    </xf>
    <xf numFmtId="4" fontId="15" fillId="0" borderId="8" xfId="0" applyNumberFormat="1" applyFont="1" applyFill="1" applyBorder="1" applyAlignment="1" applyProtection="1">
      <alignment horizontal="center" shrinkToFit="1"/>
    </xf>
    <xf numFmtId="4" fontId="15" fillId="0" borderId="10" xfId="0" applyNumberFormat="1" applyFont="1" applyFill="1" applyBorder="1" applyAlignment="1" applyProtection="1">
      <alignment horizontal="center" shrinkToFit="1"/>
    </xf>
    <xf numFmtId="4" fontId="15" fillId="0" borderId="10" xfId="0" applyNumberFormat="1" applyFont="1" applyFill="1" applyBorder="1" applyAlignment="1" applyProtection="1">
      <alignment horizontal="right" shrinkToFit="1"/>
    </xf>
    <xf numFmtId="0" fontId="15" fillId="0" borderId="11" xfId="0" applyNumberFormat="1" applyFont="1" applyFill="1" applyBorder="1" applyAlignment="1" applyProtection="1">
      <alignment horizontal="justify" vertical="top" wrapText="1"/>
    </xf>
    <xf numFmtId="49" fontId="15" fillId="0" borderId="11" xfId="0" applyFont="1" applyFill="1" applyBorder="1" applyAlignment="1" applyProtection="1">
      <alignment horizontal="center" wrapText="1"/>
    </xf>
    <xf numFmtId="4" fontId="15" fillId="0" borderId="11" xfId="0" applyNumberFormat="1" applyFont="1" applyFill="1" applyBorder="1" applyAlignment="1" applyProtection="1">
      <alignment horizontal="center" shrinkToFit="1"/>
    </xf>
    <xf numFmtId="4" fontId="15" fillId="0" borderId="11" xfId="0" applyNumberFormat="1" applyFont="1" applyFill="1" applyBorder="1" applyAlignment="1" applyProtection="1">
      <alignment horizontal="right" shrinkToFit="1"/>
    </xf>
    <xf numFmtId="0" fontId="12" fillId="0" borderId="0" xfId="0" applyNumberFormat="1" applyFont="1" applyFill="1" applyBorder="1" applyAlignment="1" applyProtection="1">
      <alignment horizontal="justify" wrapText="1"/>
    </xf>
    <xf numFmtId="49" fontId="12" fillId="0" borderId="0" xfId="0" applyNumberFormat="1" applyFont="1" applyFill="1" applyBorder="1" applyAlignment="1" applyProtection="1">
      <alignment horizontal="justify"/>
    </xf>
    <xf numFmtId="49" fontId="15" fillId="0" borderId="0" xfId="0" applyNumberFormat="1" applyFont="1" applyFill="1" applyBorder="1" applyAlignment="1" applyProtection="1">
      <alignment horizontal="right" shrinkToFit="1"/>
    </xf>
    <xf numFmtId="49" fontId="15" fillId="0" borderId="0" xfId="0" applyNumberFormat="1" applyFont="1" applyFill="1" applyBorder="1" applyAlignment="1" applyProtection="1">
      <alignment horizontal="center" shrinkToFit="1"/>
    </xf>
    <xf numFmtId="0" fontId="15" fillId="0" borderId="4" xfId="0" applyNumberFormat="1" applyFont="1" applyFill="1" applyBorder="1" applyAlignment="1" applyProtection="1">
      <alignment horizontal="left" vertical="top" wrapText="1"/>
    </xf>
    <xf numFmtId="49" fontId="22" fillId="0" borderId="0" xfId="0" applyFont="1" applyFill="1" applyBorder="1" applyAlignment="1" applyProtection="1">
      <alignment horizontal="right" vertical="center"/>
    </xf>
    <xf numFmtId="0" fontId="6" fillId="0" borderId="0" xfId="4" applyNumberFormat="1" applyFont="1" applyAlignment="1">
      <alignment horizontal="justify" vertical="top" wrapText="1"/>
    </xf>
    <xf numFmtId="0" fontId="6" fillId="0" borderId="0" xfId="0" applyNumberFormat="1" applyFont="1" applyAlignment="1">
      <alignment horizontal="justify" vertical="top" wrapText="1"/>
      <protection locked="0"/>
    </xf>
    <xf numFmtId="4" fontId="10" fillId="0" borderId="4" xfId="0" applyNumberFormat="1" applyFont="1" applyFill="1" applyBorder="1" applyAlignment="1" applyProtection="1">
      <alignment horizontal="right" wrapText="1"/>
    </xf>
    <xf numFmtId="4" fontId="17" fillId="0" borderId="8" xfId="0" applyNumberFormat="1" applyFont="1" applyFill="1" applyBorder="1" applyAlignment="1" applyProtection="1">
      <alignment horizontal="right" shrinkToFit="1"/>
    </xf>
    <xf numFmtId="4" fontId="17" fillId="0" borderId="0" xfId="0" applyNumberFormat="1" applyFont="1" applyFill="1" applyBorder="1" applyAlignment="1" applyProtection="1">
      <alignment horizontal="right" shrinkToFit="1"/>
    </xf>
    <xf numFmtId="4" fontId="17" fillId="0" borderId="9" xfId="0" applyNumberFormat="1" applyFont="1" applyFill="1" applyBorder="1" applyAlignment="1" applyProtection="1">
      <alignment horizontal="right" shrinkToFit="1"/>
    </xf>
    <xf numFmtId="4" fontId="17" fillId="0" borderId="10" xfId="0" applyNumberFormat="1" applyFont="1" applyFill="1" applyBorder="1" applyAlignment="1" applyProtection="1">
      <alignment horizontal="right" shrinkToFit="1"/>
    </xf>
    <xf numFmtId="4" fontId="15" fillId="0" borderId="4" xfId="0" applyNumberFormat="1" applyFont="1" applyFill="1" applyBorder="1" applyAlignment="1" applyProtection="1">
      <alignment horizontal="right" shrinkToFit="1"/>
    </xf>
    <xf numFmtId="4" fontId="15" fillId="0" borderId="2" xfId="0" applyNumberFormat="1" applyFont="1" applyFill="1" applyBorder="1" applyAlignment="1" applyProtection="1">
      <alignment horizontal="right" shrinkToFit="1"/>
    </xf>
    <xf numFmtId="0" fontId="15" fillId="0" borderId="3" xfId="0" applyNumberFormat="1" applyFont="1" applyFill="1" applyBorder="1" applyAlignment="1" applyProtection="1">
      <alignment horizontal="justify" vertical="top" wrapText="1"/>
    </xf>
    <xf numFmtId="49" fontId="15" fillId="0" borderId="3" xfId="0" applyFont="1" applyFill="1" applyBorder="1" applyAlignment="1" applyProtection="1">
      <alignment horizontal="center" wrapText="1"/>
    </xf>
    <xf numFmtId="4" fontId="15" fillId="0" borderId="3" xfId="0" applyNumberFormat="1" applyFont="1" applyFill="1" applyBorder="1" applyAlignment="1" applyProtection="1">
      <alignment horizontal="center" shrinkToFit="1"/>
    </xf>
    <xf numFmtId="4" fontId="15" fillId="0" borderId="3" xfId="0" applyNumberFormat="1" applyFont="1" applyFill="1" applyBorder="1" applyAlignment="1" applyProtection="1">
      <alignment horizontal="right" shrinkToFit="1"/>
    </xf>
    <xf numFmtId="0" fontId="15" fillId="0" borderId="0" xfId="0" applyNumberFormat="1" applyFont="1" applyFill="1" applyBorder="1" applyAlignment="1" applyProtection="1">
      <alignment horizontal="left" vertical="top" wrapText="1"/>
    </xf>
    <xf numFmtId="0" fontId="12" fillId="0" borderId="0" xfId="0" applyNumberFormat="1" applyFont="1" applyBorder="1" applyAlignment="1" applyProtection="1">
      <alignment horizontal="justify" vertical="top" wrapText="1"/>
    </xf>
    <xf numFmtId="0" fontId="12" fillId="0" borderId="0" xfId="0" applyNumberFormat="1" applyFont="1" applyAlignment="1" applyProtection="1">
      <alignment horizontal="justify" vertical="center"/>
    </xf>
    <xf numFmtId="49" fontId="12" fillId="0" borderId="0" xfId="0" applyFont="1" applyFill="1" applyBorder="1" applyAlignment="1" applyProtection="1">
      <alignment horizontal="left" wrapText="1"/>
    </xf>
    <xf numFmtId="49" fontId="5" fillId="0" borderId="0" xfId="0" applyFont="1" applyFill="1" applyBorder="1" applyAlignment="1" applyProtection="1">
      <alignment horizontal="justify" wrapText="1"/>
    </xf>
    <xf numFmtId="2" fontId="5" fillId="0" borderId="0" xfId="0" applyNumberFormat="1" applyFont="1" applyFill="1" applyBorder="1" applyAlignment="1" applyProtection="1">
      <alignment horizontal="justify" wrapText="1"/>
    </xf>
    <xf numFmtId="49" fontId="5" fillId="0" borderId="2" xfId="0" applyFont="1" applyFill="1" applyBorder="1" applyProtection="1">
      <alignment horizontal="justify" vertical="justify" wrapText="1"/>
    </xf>
    <xf numFmtId="2" fontId="24" fillId="0" borderId="0" xfId="0" applyNumberFormat="1" applyFont="1" applyFill="1" applyBorder="1" applyAlignment="1" applyProtection="1">
      <alignment horizontal="left" vertical="center" wrapText="1"/>
    </xf>
    <xf numFmtId="0" fontId="12" fillId="0" borderId="0" xfId="0" applyNumberFormat="1" applyFont="1" applyFill="1" applyAlignment="1">
      <alignment horizontal="left" vertical="justify" wrapText="1"/>
      <protection locked="0"/>
    </xf>
    <xf numFmtId="0" fontId="12" fillId="0" borderId="0" xfId="0" applyNumberFormat="1" applyFont="1" applyFill="1" applyAlignment="1">
      <alignment horizontal="justify" wrapText="1"/>
      <protection locked="0"/>
    </xf>
    <xf numFmtId="0" fontId="27" fillId="0" borderId="0" xfId="0" applyNumberFormat="1" applyFont="1" applyFill="1" applyAlignment="1">
      <alignment horizontal="justify" vertical="top" wrapText="1"/>
      <protection locked="0"/>
    </xf>
    <xf numFmtId="0" fontId="16" fillId="0" borderId="0" xfId="2" applyNumberFormat="1" applyFont="1" applyBorder="1" applyAlignment="1">
      <alignment horizontal="left" wrapText="1"/>
    </xf>
    <xf numFmtId="0" fontId="16" fillId="0" borderId="8" xfId="2" applyNumberFormat="1" applyFont="1" applyBorder="1" applyAlignment="1">
      <alignment horizontal="left" wrapText="1"/>
    </xf>
    <xf numFmtId="0" fontId="16" fillId="0" borderId="10" xfId="2" applyNumberFormat="1" applyFont="1" applyBorder="1" applyAlignment="1">
      <alignment horizontal="left" wrapText="1"/>
    </xf>
    <xf numFmtId="49" fontId="11" fillId="0" borderId="0" xfId="0" applyFont="1" applyFill="1" applyBorder="1" applyAlignment="1" applyProtection="1">
      <alignment horizontal="center" vertical="center" wrapText="1"/>
    </xf>
    <xf numFmtId="49" fontId="16" fillId="0" borderId="0" xfId="0" applyNumberFormat="1" applyFont="1" applyBorder="1" applyAlignment="1">
      <alignment horizontal="center" vertical="center" wrapText="1"/>
      <protection locked="0"/>
    </xf>
    <xf numFmtId="0" fontId="16" fillId="0" borderId="0" xfId="2" applyNumberFormat="1" applyFont="1" applyBorder="1" applyAlignment="1">
      <alignment horizontal="left" vertical="center" wrapText="1"/>
    </xf>
    <xf numFmtId="0" fontId="15" fillId="0" borderId="0" xfId="0" applyNumberFormat="1" applyFont="1" applyFill="1" applyBorder="1" applyAlignment="1" applyProtection="1">
      <alignment horizontal="left" vertical="top" wrapText="1"/>
    </xf>
    <xf numFmtId="4" fontId="12" fillId="0" borderId="0" xfId="0" applyNumberFormat="1" applyFont="1" applyFill="1" applyBorder="1" applyAlignment="1" applyProtection="1">
      <alignment horizontal="left" shrinkToFit="1"/>
    </xf>
    <xf numFmtId="0" fontId="12" fillId="0" borderId="0" xfId="0" applyNumberFormat="1" applyFont="1" applyFill="1" applyBorder="1" applyAlignment="1" applyProtection="1">
      <alignment horizontal="left" vertical="top" wrapText="1"/>
    </xf>
    <xf numFmtId="0" fontId="12" fillId="0" borderId="0" xfId="0" applyNumberFormat="1" applyFont="1" applyFill="1" applyBorder="1" applyAlignment="1" applyProtection="1">
      <alignment horizontal="left" vertical="top"/>
    </xf>
    <xf numFmtId="0" fontId="12" fillId="0" borderId="0" xfId="0" applyNumberFormat="1" applyFont="1" applyFill="1" applyBorder="1" applyAlignment="1" applyProtection="1">
      <alignment horizontal="left" wrapText="1"/>
    </xf>
    <xf numFmtId="0" fontId="12" fillId="0" borderId="0" xfId="0" applyNumberFormat="1" applyFont="1" applyFill="1" applyBorder="1" applyAlignment="1" applyProtection="1">
      <alignment horizontal="left"/>
    </xf>
    <xf numFmtId="49" fontId="15" fillId="0" borderId="0" xfId="0" applyFont="1" applyFill="1" applyBorder="1" applyAlignment="1" applyProtection="1">
      <alignment horizontal="center" vertical="top"/>
    </xf>
    <xf numFmtId="0" fontId="16" fillId="0" borderId="0" xfId="2" applyNumberFormat="1" applyFont="1" applyBorder="1" applyAlignment="1">
      <alignment horizontal="center" vertical="center" wrapText="1"/>
    </xf>
  </cellXfs>
  <cellStyles count="8">
    <cellStyle name="mar" xfId="1"/>
    <cellStyle name="Normal_stranica troškovnika" xfId="2"/>
    <cellStyle name="Normalno" xfId="0" builtinId="0"/>
    <cellStyle name="Obično_Cijevni dio1" xfId="3"/>
    <cellStyle name="Stil 1" xfId="4"/>
    <cellStyle name="Style 1" xfId="5"/>
    <cellStyle name="Ukupno" xfId="6"/>
    <cellStyle name="Zarez" xfId="7" builtinId="3"/>
  </cellStyles>
  <dxfs count="0"/>
  <tableStyles count="0" defaultTableStyle="TableStyleMedium2" defaultPivotStyle="PivotStyleLight16"/>
  <colors>
    <mruColors>
      <color rgb="FF00FFCC"/>
      <color rgb="FFFFCCFF"/>
      <color rgb="FFABFFEF"/>
      <color rgb="FF00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4"/>
    <pageSetUpPr fitToPage="1"/>
  </sheetPr>
  <dimension ref="A1:O673"/>
  <sheetViews>
    <sheetView showZeros="0" tabSelected="1" view="pageBreakPreview" zoomScale="85" zoomScaleNormal="85" zoomScaleSheetLayoutView="85" workbookViewId="0">
      <pane ySplit="4" topLeftCell="A191" activePane="bottomLeft" state="frozen"/>
      <selection activeCell="B7" sqref="B7"/>
      <selection pane="bottomLeft" activeCell="E181" sqref="E181"/>
    </sheetView>
  </sheetViews>
  <sheetFormatPr defaultColWidth="9" defaultRowHeight="12.75" x14ac:dyDescent="0.2"/>
  <cols>
    <col min="1" max="1" width="7.875" style="63" customWidth="1"/>
    <col min="2" max="2" width="58.125" style="65" customWidth="1"/>
    <col min="3" max="3" width="8.75" style="64" customWidth="1"/>
    <col min="4" max="4" width="11.5" style="66" customWidth="1"/>
    <col min="5" max="5" width="11.625" style="62" customWidth="1"/>
    <col min="6" max="6" width="1.5" style="62" customWidth="1"/>
    <col min="7" max="7" width="18.5" style="62" customWidth="1"/>
    <col min="8" max="8" width="49.375" style="2" customWidth="1"/>
    <col min="9" max="9" width="46.5" style="6" customWidth="1"/>
    <col min="10" max="10" width="27" style="2" customWidth="1"/>
    <col min="11" max="13" width="9" style="2"/>
    <col min="14" max="14" width="14.625" style="2" customWidth="1"/>
    <col min="15" max="15" width="15.5" style="2" customWidth="1"/>
    <col min="16" max="16384" width="9" style="2"/>
  </cols>
  <sheetData>
    <row r="1" spans="1:9" ht="7.5" customHeight="1" x14ac:dyDescent="0.2"/>
    <row r="2" spans="1:9" ht="42" customHeight="1" x14ac:dyDescent="0.2">
      <c r="A2" s="127"/>
      <c r="B2" s="127"/>
    </row>
    <row r="3" spans="1:9" ht="13.5" customHeight="1" x14ac:dyDescent="0.2">
      <c r="A3" s="95"/>
      <c r="B3" s="95"/>
    </row>
    <row r="4" spans="1:9" s="1" customFormat="1" ht="25.5" x14ac:dyDescent="0.2">
      <c r="A4" s="16" t="s">
        <v>6</v>
      </c>
      <c r="B4" s="17" t="s">
        <v>7</v>
      </c>
      <c r="C4" s="18" t="s">
        <v>8</v>
      </c>
      <c r="D4" s="19" t="s">
        <v>9</v>
      </c>
      <c r="E4" s="20" t="s">
        <v>10</v>
      </c>
      <c r="F4" s="20"/>
      <c r="G4" s="20" t="s">
        <v>11</v>
      </c>
      <c r="I4" s="7"/>
    </row>
    <row r="5" spans="1:9" s="1" customFormat="1" ht="26.25" customHeight="1" x14ac:dyDescent="0.2">
      <c r="A5" s="21"/>
      <c r="B5" s="22"/>
      <c r="C5" s="23"/>
      <c r="D5" s="24"/>
      <c r="E5" s="25"/>
      <c r="F5" s="25"/>
      <c r="G5" s="25"/>
      <c r="I5" s="7"/>
    </row>
    <row r="6" spans="1:9" s="4" customFormat="1" ht="35.25" customHeight="1" x14ac:dyDescent="0.2">
      <c r="A6" s="96" t="s">
        <v>1</v>
      </c>
      <c r="B6" s="125" t="s">
        <v>95</v>
      </c>
      <c r="C6" s="125"/>
      <c r="D6" s="125"/>
      <c r="E6" s="125"/>
      <c r="F6" s="125"/>
      <c r="G6" s="125"/>
      <c r="I6" s="9"/>
    </row>
    <row r="7" spans="1:9" s="4" customFormat="1" ht="35.25" customHeight="1" x14ac:dyDescent="0.2">
      <c r="A7" s="26"/>
      <c r="B7" s="27"/>
      <c r="C7" s="27"/>
      <c r="D7" s="27"/>
      <c r="E7" s="27"/>
      <c r="F7" s="27"/>
      <c r="G7" s="27"/>
      <c r="I7" s="9"/>
    </row>
    <row r="8" spans="1:9" s="4" customFormat="1" ht="242.25" customHeight="1" x14ac:dyDescent="0.2">
      <c r="A8" s="129" t="s">
        <v>96</v>
      </c>
      <c r="B8" s="130"/>
      <c r="C8" s="130"/>
      <c r="D8" s="130"/>
      <c r="E8" s="130"/>
      <c r="F8" s="130"/>
      <c r="G8" s="130"/>
      <c r="I8" s="9"/>
    </row>
    <row r="9" spans="1:9" s="4" customFormat="1" ht="279" customHeight="1" x14ac:dyDescent="0.2">
      <c r="A9" s="129" t="s">
        <v>105</v>
      </c>
      <c r="B9" s="130"/>
      <c r="C9" s="130"/>
      <c r="D9" s="130"/>
      <c r="E9" s="130"/>
      <c r="F9" s="130"/>
      <c r="G9" s="130"/>
      <c r="I9" s="9"/>
    </row>
    <row r="10" spans="1:9" s="4" customFormat="1" ht="146.25" customHeight="1" x14ac:dyDescent="0.2">
      <c r="A10" s="131" t="s">
        <v>97</v>
      </c>
      <c r="B10" s="132"/>
      <c r="C10" s="132"/>
      <c r="D10" s="132"/>
      <c r="E10" s="132"/>
      <c r="F10" s="132"/>
      <c r="G10" s="132"/>
      <c r="I10" s="9"/>
    </row>
    <row r="11" spans="1:9" s="4" customFormat="1" ht="6.75" customHeight="1" x14ac:dyDescent="0.2">
      <c r="A11" s="133"/>
      <c r="B11" s="133"/>
      <c r="C11" s="133"/>
      <c r="D11" s="133"/>
      <c r="E11" s="133"/>
      <c r="F11" s="133"/>
      <c r="G11" s="133"/>
      <c r="I11" s="9"/>
    </row>
    <row r="12" spans="1:9" s="4" customFormat="1" ht="251.25" customHeight="1" x14ac:dyDescent="0.2">
      <c r="A12" s="129" t="s">
        <v>118</v>
      </c>
      <c r="B12" s="130"/>
      <c r="C12" s="130"/>
      <c r="D12" s="130"/>
      <c r="E12" s="130"/>
      <c r="F12" s="130"/>
      <c r="G12" s="130"/>
      <c r="I12" s="9"/>
    </row>
    <row r="13" spans="1:9" s="4" customFormat="1" ht="258" customHeight="1" x14ac:dyDescent="0.2">
      <c r="A13" s="129" t="s">
        <v>98</v>
      </c>
      <c r="B13" s="130"/>
      <c r="C13" s="130"/>
      <c r="D13" s="130"/>
      <c r="E13" s="130"/>
      <c r="F13" s="130"/>
      <c r="G13" s="130"/>
      <c r="I13" s="9"/>
    </row>
    <row r="14" spans="1:9" s="4" customFormat="1" ht="146.25" customHeight="1" x14ac:dyDescent="0.2">
      <c r="A14" s="129" t="s">
        <v>99</v>
      </c>
      <c r="B14" s="130"/>
      <c r="C14" s="130"/>
      <c r="D14" s="130"/>
      <c r="E14" s="130"/>
      <c r="F14" s="130"/>
      <c r="G14" s="130"/>
      <c r="I14" s="9"/>
    </row>
    <row r="15" spans="1:9" s="4" customFormat="1" ht="250.5" customHeight="1" x14ac:dyDescent="0.2">
      <c r="A15" s="131" t="s">
        <v>100</v>
      </c>
      <c r="B15" s="132"/>
      <c r="C15" s="132"/>
      <c r="D15" s="132"/>
      <c r="E15" s="132"/>
      <c r="F15" s="132"/>
      <c r="G15" s="132"/>
      <c r="I15" s="9"/>
    </row>
    <row r="16" spans="1:9" s="4" customFormat="1" ht="35.25" customHeight="1" x14ac:dyDescent="0.2">
      <c r="A16" s="133"/>
      <c r="B16" s="133"/>
      <c r="C16" s="133"/>
      <c r="D16" s="133"/>
      <c r="E16" s="133"/>
      <c r="F16" s="133"/>
      <c r="G16" s="133"/>
      <c r="I16" s="9"/>
    </row>
    <row r="17" spans="1:9" s="4" customFormat="1" ht="35.25" customHeight="1" x14ac:dyDescent="0.2">
      <c r="A17" s="133"/>
      <c r="B17" s="133"/>
      <c r="C17" s="133"/>
      <c r="D17" s="133"/>
      <c r="E17" s="133"/>
      <c r="F17" s="133"/>
      <c r="G17" s="133"/>
      <c r="I17" s="9"/>
    </row>
    <row r="18" spans="1:9" s="4" customFormat="1" ht="35.25" customHeight="1" x14ac:dyDescent="0.2">
      <c r="A18" s="133"/>
      <c r="B18" s="133"/>
      <c r="C18" s="133"/>
      <c r="D18" s="133"/>
      <c r="E18" s="133"/>
      <c r="F18" s="133"/>
      <c r="G18" s="133"/>
      <c r="I18" s="9"/>
    </row>
    <row r="19" spans="1:9" s="4" customFormat="1" ht="35.25" customHeight="1" x14ac:dyDescent="0.2">
      <c r="A19" s="26"/>
      <c r="B19" s="27"/>
      <c r="C19" s="27"/>
      <c r="D19" s="27"/>
      <c r="E19" s="27"/>
      <c r="F19" s="27"/>
      <c r="G19" s="27"/>
      <c r="I19" s="9"/>
    </row>
    <row r="20" spans="1:9" s="10" customFormat="1" ht="34.5" customHeight="1" x14ac:dyDescent="0.25">
      <c r="A20" s="71" t="s">
        <v>21</v>
      </c>
      <c r="B20" s="29" t="s">
        <v>20</v>
      </c>
      <c r="C20" s="30"/>
      <c r="D20" s="31"/>
      <c r="E20" s="49"/>
      <c r="F20" s="49"/>
      <c r="G20" s="32"/>
      <c r="I20" s="11"/>
    </row>
    <row r="21" spans="1:9" s="3" customFormat="1" ht="216" customHeight="1" x14ac:dyDescent="0.2">
      <c r="A21" s="33" t="s">
        <v>3</v>
      </c>
      <c r="B21" s="14" t="s">
        <v>101</v>
      </c>
      <c r="C21" s="34" t="s">
        <v>17</v>
      </c>
      <c r="D21" s="35">
        <v>1</v>
      </c>
      <c r="E21" s="36"/>
      <c r="F21" s="37"/>
      <c r="G21" s="36">
        <f t="shared" ref="G21" si="0">D21*E21</f>
        <v>0</v>
      </c>
      <c r="H21" s="12"/>
      <c r="I21" s="8"/>
    </row>
    <row r="22" spans="1:9" ht="8.25" customHeight="1" x14ac:dyDescent="0.2">
      <c r="A22" s="110"/>
      <c r="B22" s="110"/>
    </row>
    <row r="23" spans="1:9" s="3" customFormat="1" ht="96" customHeight="1" x14ac:dyDescent="0.2">
      <c r="A23" s="33" t="s">
        <v>27</v>
      </c>
      <c r="B23" s="111" t="s">
        <v>167</v>
      </c>
      <c r="C23" s="34" t="s">
        <v>17</v>
      </c>
      <c r="D23" s="35">
        <v>1</v>
      </c>
      <c r="E23" s="36"/>
      <c r="F23" s="37"/>
      <c r="G23" s="36">
        <f t="shared" ref="G23" si="1">D23*E23</f>
        <v>0</v>
      </c>
      <c r="I23" s="8"/>
    </row>
    <row r="24" spans="1:9" ht="8.25" customHeight="1" x14ac:dyDescent="0.2">
      <c r="A24" s="110"/>
      <c r="B24" s="110"/>
    </row>
    <row r="25" spans="1:9" s="3" customFormat="1" ht="167.25" customHeight="1" x14ac:dyDescent="0.2">
      <c r="A25" s="33" t="s">
        <v>26</v>
      </c>
      <c r="B25" s="111" t="s">
        <v>110</v>
      </c>
      <c r="C25" s="34"/>
      <c r="D25" s="35"/>
      <c r="E25" s="37"/>
      <c r="F25" s="37"/>
      <c r="G25" s="37">
        <f t="shared" ref="G25:G28" si="2">D25*E25</f>
        <v>0</v>
      </c>
      <c r="H25" s="13"/>
      <c r="I25" s="8"/>
    </row>
    <row r="26" spans="1:9" s="3" customFormat="1" ht="16.5" customHeight="1" x14ac:dyDescent="0.2">
      <c r="A26" s="33"/>
      <c r="B26" s="67" t="s">
        <v>28</v>
      </c>
      <c r="C26" s="43" t="s">
        <v>24</v>
      </c>
      <c r="D26" s="44">
        <v>100</v>
      </c>
      <c r="E26" s="36"/>
      <c r="F26" s="37"/>
      <c r="G26" s="36">
        <f t="shared" si="2"/>
        <v>0</v>
      </c>
      <c r="H26" s="13"/>
      <c r="I26" s="8"/>
    </row>
    <row r="27" spans="1:9" s="3" customFormat="1" ht="16.5" customHeight="1" x14ac:dyDescent="0.2">
      <c r="A27" s="33"/>
      <c r="B27" s="67" t="s">
        <v>29</v>
      </c>
      <c r="C27" s="43" t="s">
        <v>24</v>
      </c>
      <c r="D27" s="44">
        <v>160</v>
      </c>
      <c r="E27" s="36"/>
      <c r="F27" s="37"/>
      <c r="G27" s="36">
        <f t="shared" si="2"/>
        <v>0</v>
      </c>
      <c r="H27" s="13"/>
      <c r="I27" s="8"/>
    </row>
    <row r="28" spans="1:9" s="3" customFormat="1" ht="16.5" customHeight="1" x14ac:dyDescent="0.2">
      <c r="A28" s="33"/>
      <c r="B28" s="67" t="s">
        <v>30</v>
      </c>
      <c r="C28" s="43" t="s">
        <v>109</v>
      </c>
      <c r="D28" s="44">
        <v>30</v>
      </c>
      <c r="E28" s="36"/>
      <c r="F28" s="37"/>
      <c r="G28" s="36">
        <f t="shared" si="2"/>
        <v>0</v>
      </c>
      <c r="H28" s="13"/>
      <c r="I28" s="8"/>
    </row>
    <row r="29" spans="1:9" ht="18.75" customHeight="1" x14ac:dyDescent="0.2">
      <c r="A29" s="110"/>
      <c r="B29" s="110"/>
    </row>
    <row r="30" spans="1:9" s="3" customFormat="1" ht="132" customHeight="1" x14ac:dyDescent="0.2">
      <c r="A30" s="33" t="s">
        <v>31</v>
      </c>
      <c r="B30" s="112" t="s">
        <v>168</v>
      </c>
      <c r="C30" s="34" t="s">
        <v>17</v>
      </c>
      <c r="D30" s="35">
        <v>1</v>
      </c>
      <c r="E30" s="36"/>
      <c r="F30" s="37"/>
      <c r="G30" s="36">
        <f t="shared" ref="G30" si="3">D30*E30</f>
        <v>0</v>
      </c>
      <c r="I30" s="8"/>
    </row>
    <row r="31" spans="1:9" ht="8.25" customHeight="1" x14ac:dyDescent="0.2">
      <c r="A31" s="110"/>
      <c r="B31" s="110"/>
    </row>
    <row r="32" spans="1:9" s="3" customFormat="1" ht="126" customHeight="1" x14ac:dyDescent="0.2">
      <c r="A32" s="33" t="s">
        <v>32</v>
      </c>
      <c r="B32" s="15" t="s">
        <v>169</v>
      </c>
      <c r="C32" s="34" t="s">
        <v>17</v>
      </c>
      <c r="D32" s="35">
        <v>1</v>
      </c>
      <c r="E32" s="36"/>
      <c r="F32" s="37"/>
      <c r="G32" s="36">
        <f t="shared" ref="G32" si="4">D32*E32</f>
        <v>0</v>
      </c>
      <c r="I32" s="8"/>
    </row>
    <row r="33" spans="1:9" ht="8.25" customHeight="1" x14ac:dyDescent="0.2">
      <c r="A33" s="110"/>
      <c r="B33" s="110"/>
    </row>
    <row r="34" spans="1:9" s="3" customFormat="1" ht="137.25" customHeight="1" x14ac:dyDescent="0.2">
      <c r="A34" s="33" t="s">
        <v>33</v>
      </c>
      <c r="B34" s="15" t="s">
        <v>170</v>
      </c>
      <c r="C34" s="34" t="s">
        <v>12</v>
      </c>
      <c r="D34" s="35">
        <v>1</v>
      </c>
      <c r="E34" s="36"/>
      <c r="F34" s="37"/>
      <c r="G34" s="36">
        <f t="shared" ref="G34" si="5">D34*E34</f>
        <v>0</v>
      </c>
      <c r="I34" s="8"/>
    </row>
    <row r="35" spans="1:9" ht="8.25" customHeight="1" x14ac:dyDescent="0.2">
      <c r="A35" s="110"/>
      <c r="B35" s="110"/>
    </row>
    <row r="36" spans="1:9" s="3" customFormat="1" ht="65.25" customHeight="1" x14ac:dyDescent="0.2">
      <c r="A36" s="33" t="s">
        <v>34</v>
      </c>
      <c r="B36" s="15" t="s">
        <v>171</v>
      </c>
      <c r="C36" s="34" t="s">
        <v>17</v>
      </c>
      <c r="D36" s="35">
        <v>1</v>
      </c>
      <c r="E36" s="36"/>
      <c r="F36" s="37"/>
      <c r="G36" s="36">
        <f t="shared" ref="G36" si="6">D36*E36</f>
        <v>0</v>
      </c>
      <c r="I36" s="8"/>
    </row>
    <row r="37" spans="1:9" ht="8.25" customHeight="1" x14ac:dyDescent="0.2">
      <c r="A37" s="110"/>
      <c r="B37" s="110"/>
    </row>
    <row r="38" spans="1:9" s="3" customFormat="1" ht="82.5" customHeight="1" x14ac:dyDescent="0.2">
      <c r="A38" s="33" t="s">
        <v>35</v>
      </c>
      <c r="B38" s="15" t="s">
        <v>172</v>
      </c>
      <c r="C38" s="34" t="s">
        <v>12</v>
      </c>
      <c r="D38" s="35">
        <v>1</v>
      </c>
      <c r="E38" s="36"/>
      <c r="F38" s="37"/>
      <c r="G38" s="36">
        <f t="shared" ref="G38" si="7">D38*E38</f>
        <v>0</v>
      </c>
      <c r="I38" s="8"/>
    </row>
    <row r="39" spans="1:9" s="3" customFormat="1" ht="12" customHeight="1" thickBot="1" x14ac:dyDescent="0.25">
      <c r="A39" s="33"/>
      <c r="B39" s="38"/>
      <c r="C39" s="39"/>
      <c r="D39" s="40"/>
      <c r="E39" s="41"/>
      <c r="F39" s="41"/>
      <c r="G39" s="41"/>
      <c r="I39" s="8"/>
    </row>
    <row r="40" spans="1:9" s="3" customFormat="1" ht="24.75" customHeight="1" thickTop="1" x14ac:dyDescent="0.25">
      <c r="A40" s="28" t="s">
        <v>2</v>
      </c>
      <c r="B40" s="42" t="s">
        <v>36</v>
      </c>
      <c r="C40" s="43"/>
      <c r="D40" s="44"/>
      <c r="E40" s="37"/>
      <c r="F40" s="37"/>
      <c r="G40" s="36">
        <f>SUM(G21:G39)</f>
        <v>0</v>
      </c>
      <c r="I40" s="8"/>
    </row>
    <row r="41" spans="1:9" s="3" customFormat="1" ht="10.5" customHeight="1" x14ac:dyDescent="0.25">
      <c r="A41" s="28"/>
      <c r="B41" s="42"/>
      <c r="C41" s="43"/>
      <c r="D41" s="44"/>
      <c r="E41" s="37"/>
      <c r="F41" s="37"/>
      <c r="G41" s="37"/>
      <c r="I41" s="8"/>
    </row>
    <row r="42" spans="1:9" s="10" customFormat="1" ht="34.5" customHeight="1" x14ac:dyDescent="0.25">
      <c r="A42" s="71" t="s">
        <v>4</v>
      </c>
      <c r="B42" s="29" t="s">
        <v>13</v>
      </c>
      <c r="C42" s="30"/>
      <c r="D42" s="31"/>
      <c r="E42" s="49"/>
      <c r="F42" s="49"/>
      <c r="G42" s="32"/>
      <c r="I42" s="11"/>
    </row>
    <row r="43" spans="1:9" s="3" customFormat="1" ht="108" customHeight="1" x14ac:dyDescent="0.2">
      <c r="A43" s="33" t="s">
        <v>5</v>
      </c>
      <c r="B43" s="47" t="s">
        <v>117</v>
      </c>
      <c r="C43" s="43" t="s">
        <v>22</v>
      </c>
      <c r="D43" s="44">
        <v>125</v>
      </c>
      <c r="E43" s="36"/>
      <c r="F43" s="37"/>
      <c r="G43" s="36">
        <f>D43*E43</f>
        <v>0</v>
      </c>
      <c r="I43" s="8"/>
    </row>
    <row r="44" spans="1:9" ht="8.25" customHeight="1" x14ac:dyDescent="0.2">
      <c r="A44" s="110"/>
      <c r="B44" s="110"/>
    </row>
    <row r="45" spans="1:9" s="3" customFormat="1" ht="79.5" customHeight="1" x14ac:dyDescent="0.2">
      <c r="A45" s="46" t="s">
        <v>37</v>
      </c>
      <c r="B45" s="47" t="s">
        <v>111</v>
      </c>
      <c r="C45" s="43"/>
      <c r="D45" s="44"/>
      <c r="E45" s="48"/>
      <c r="F45" s="37"/>
      <c r="G45" s="48"/>
      <c r="I45" s="8"/>
    </row>
    <row r="46" spans="1:9" s="3" customFormat="1" ht="19.5" customHeight="1" x14ac:dyDescent="0.2">
      <c r="A46" s="33"/>
      <c r="B46" s="70" t="s">
        <v>38</v>
      </c>
      <c r="C46" s="43" t="s">
        <v>22</v>
      </c>
      <c r="D46" s="44">
        <v>100</v>
      </c>
      <c r="E46" s="36"/>
      <c r="F46" s="37"/>
      <c r="G46" s="36">
        <f>D46*E46</f>
        <v>0</v>
      </c>
      <c r="H46" s="13"/>
      <c r="I46" s="8"/>
    </row>
    <row r="47" spans="1:9" s="3" customFormat="1" ht="36" customHeight="1" x14ac:dyDescent="0.2">
      <c r="A47" s="33"/>
      <c r="B47" s="70" t="s">
        <v>39</v>
      </c>
      <c r="C47" s="43" t="s">
        <v>22</v>
      </c>
      <c r="D47" s="44">
        <v>18</v>
      </c>
      <c r="E47" s="36"/>
      <c r="F47" s="37"/>
      <c r="G47" s="36">
        <f>D47*E47</f>
        <v>0</v>
      </c>
      <c r="H47" s="13"/>
      <c r="I47" s="8"/>
    </row>
    <row r="48" spans="1:9" s="3" customFormat="1" ht="8.25" customHeight="1" x14ac:dyDescent="0.2">
      <c r="A48" s="33"/>
      <c r="B48" s="72"/>
      <c r="C48" s="43"/>
      <c r="D48" s="44"/>
      <c r="E48" s="37"/>
      <c r="F48" s="37"/>
      <c r="G48" s="37"/>
      <c r="I48" s="8"/>
    </row>
    <row r="49" spans="1:9" s="3" customFormat="1" ht="279.75" customHeight="1" x14ac:dyDescent="0.2">
      <c r="A49" s="46" t="s">
        <v>40</v>
      </c>
      <c r="B49" s="47" t="s">
        <v>119</v>
      </c>
      <c r="C49" s="43" t="s">
        <v>22</v>
      </c>
      <c r="D49" s="44">
        <v>580</v>
      </c>
      <c r="E49" s="36"/>
      <c r="F49" s="37"/>
      <c r="G49" s="36">
        <f>D49*E49</f>
        <v>0</v>
      </c>
      <c r="I49" s="8"/>
    </row>
    <row r="50" spans="1:9" s="3" customFormat="1" ht="27.75" customHeight="1" x14ac:dyDescent="0.2">
      <c r="A50" s="33"/>
      <c r="B50" s="72"/>
      <c r="C50" s="43"/>
      <c r="D50" s="44"/>
      <c r="E50" s="37"/>
      <c r="F50" s="37"/>
      <c r="G50" s="37"/>
      <c r="I50" s="8"/>
    </row>
    <row r="51" spans="1:9" s="3" customFormat="1" ht="107.25" customHeight="1" x14ac:dyDescent="0.2">
      <c r="A51" s="46" t="s">
        <v>41</v>
      </c>
      <c r="B51" s="47" t="s">
        <v>112</v>
      </c>
      <c r="C51" s="43" t="s">
        <v>22</v>
      </c>
      <c r="D51" s="44">
        <v>5</v>
      </c>
      <c r="E51" s="36"/>
      <c r="F51" s="37"/>
      <c r="G51" s="36">
        <f>D51*E51</f>
        <v>0</v>
      </c>
      <c r="I51" s="8"/>
    </row>
    <row r="52" spans="1:9" s="3" customFormat="1" ht="8.25" customHeight="1" x14ac:dyDescent="0.2">
      <c r="A52" s="33"/>
      <c r="B52" s="72"/>
      <c r="C52" s="43"/>
      <c r="D52" s="44"/>
      <c r="E52" s="37"/>
      <c r="F52" s="37"/>
      <c r="G52" s="37"/>
      <c r="I52" s="8"/>
    </row>
    <row r="53" spans="1:9" s="3" customFormat="1" ht="62.25" customHeight="1" x14ac:dyDescent="0.2">
      <c r="A53" s="46" t="s">
        <v>42</v>
      </c>
      <c r="B53" s="47" t="s">
        <v>113</v>
      </c>
      <c r="C53" s="43" t="s">
        <v>24</v>
      </c>
      <c r="D53" s="44">
        <v>130</v>
      </c>
      <c r="E53" s="36"/>
      <c r="F53" s="37"/>
      <c r="G53" s="36">
        <f>D53*E53</f>
        <v>0</v>
      </c>
      <c r="I53" s="8"/>
    </row>
    <row r="54" spans="1:9" s="3" customFormat="1" ht="8.25" customHeight="1" x14ac:dyDescent="0.2">
      <c r="A54" s="33"/>
      <c r="B54" s="72"/>
      <c r="C54" s="43"/>
      <c r="D54" s="44"/>
      <c r="E54" s="37"/>
      <c r="F54" s="37"/>
      <c r="G54" s="37"/>
      <c r="I54" s="8"/>
    </row>
    <row r="55" spans="1:9" s="3" customFormat="1" ht="96" customHeight="1" x14ac:dyDescent="0.2">
      <c r="A55" s="46" t="s">
        <v>43</v>
      </c>
      <c r="B55" s="73" t="s">
        <v>114</v>
      </c>
      <c r="C55" s="43" t="s">
        <v>24</v>
      </c>
      <c r="D55" s="44">
        <v>130</v>
      </c>
      <c r="E55" s="36"/>
      <c r="F55" s="37"/>
      <c r="G55" s="36">
        <f>D55*E55</f>
        <v>0</v>
      </c>
      <c r="I55" s="8"/>
    </row>
    <row r="56" spans="1:9" s="3" customFormat="1" ht="8.25" customHeight="1" x14ac:dyDescent="0.2">
      <c r="A56" s="33"/>
      <c r="B56" s="72"/>
      <c r="C56" s="43"/>
      <c r="D56" s="44"/>
      <c r="E56" s="37"/>
      <c r="F56" s="37"/>
      <c r="G56" s="37"/>
      <c r="I56" s="8"/>
    </row>
    <row r="57" spans="1:9" s="3" customFormat="1" ht="140.25" customHeight="1" x14ac:dyDescent="0.2">
      <c r="A57" s="46" t="s">
        <v>44</v>
      </c>
      <c r="B57" s="73" t="s">
        <v>115</v>
      </c>
      <c r="C57" s="43" t="s">
        <v>23</v>
      </c>
      <c r="D57" s="44">
        <v>40</v>
      </c>
      <c r="E57" s="36"/>
      <c r="F57" s="37"/>
      <c r="G57" s="36">
        <f t="shared" ref="G57:G59" si="8">D57*E57</f>
        <v>0</v>
      </c>
      <c r="I57" s="8"/>
    </row>
    <row r="58" spans="1:9" s="3" customFormat="1" ht="8.25" customHeight="1" x14ac:dyDescent="0.2">
      <c r="A58" s="33"/>
      <c r="B58" s="72"/>
      <c r="C58" s="43"/>
      <c r="D58" s="44"/>
      <c r="E58" s="37"/>
      <c r="F58" s="37"/>
      <c r="G58" s="37"/>
      <c r="I58" s="8"/>
    </row>
    <row r="59" spans="1:9" s="3" customFormat="1" ht="78.75" customHeight="1" x14ac:dyDescent="0.2">
      <c r="A59" s="46" t="s">
        <v>45</v>
      </c>
      <c r="B59" s="73" t="s">
        <v>116</v>
      </c>
      <c r="C59" s="43" t="s">
        <v>23</v>
      </c>
      <c r="D59" s="44">
        <v>415</v>
      </c>
      <c r="E59" s="36"/>
      <c r="F59" s="37"/>
      <c r="G59" s="36">
        <f t="shared" si="8"/>
        <v>0</v>
      </c>
      <c r="I59" s="8"/>
    </row>
    <row r="60" spans="1:9" s="3" customFormat="1" ht="8.25" customHeight="1" x14ac:dyDescent="0.2">
      <c r="A60" s="33"/>
      <c r="B60" s="72"/>
      <c r="C60" s="43"/>
      <c r="D60" s="44"/>
      <c r="E60" s="37"/>
      <c r="F60" s="37"/>
      <c r="G60" s="37"/>
      <c r="I60" s="8"/>
    </row>
    <row r="61" spans="1:9" s="3" customFormat="1" ht="130.5" customHeight="1" x14ac:dyDescent="0.2">
      <c r="A61" s="46" t="s">
        <v>46</v>
      </c>
      <c r="B61" s="118" t="s">
        <v>120</v>
      </c>
      <c r="C61" s="43" t="s">
        <v>22</v>
      </c>
      <c r="D61" s="44">
        <v>165</v>
      </c>
      <c r="E61" s="36"/>
      <c r="F61" s="37"/>
      <c r="G61" s="36">
        <f t="shared" ref="G61" si="9">D61*E61</f>
        <v>0</v>
      </c>
      <c r="I61" s="8"/>
    </row>
    <row r="62" spans="1:9" s="3" customFormat="1" ht="12" customHeight="1" thickBot="1" x14ac:dyDescent="0.25">
      <c r="A62" s="46"/>
      <c r="B62" s="38"/>
      <c r="C62" s="39"/>
      <c r="D62" s="40"/>
      <c r="E62" s="41"/>
      <c r="F62" s="41"/>
      <c r="G62" s="41"/>
      <c r="I62" s="8"/>
    </row>
    <row r="63" spans="1:9" s="3" customFormat="1" ht="24.75" customHeight="1" thickTop="1" x14ac:dyDescent="0.25">
      <c r="A63" s="28" t="s">
        <v>4</v>
      </c>
      <c r="B63" s="42" t="s">
        <v>47</v>
      </c>
      <c r="C63" s="43"/>
      <c r="D63" s="44"/>
      <c r="E63" s="37"/>
      <c r="F63" s="37"/>
      <c r="G63" s="36">
        <f>SUM(G43:G62)</f>
        <v>0</v>
      </c>
      <c r="I63" s="8"/>
    </row>
    <row r="64" spans="1:9" s="3" customFormat="1" ht="8.25" customHeight="1" x14ac:dyDescent="0.2">
      <c r="A64" s="33"/>
      <c r="B64" s="72"/>
      <c r="C64" s="43"/>
      <c r="D64" s="44"/>
      <c r="E64" s="37"/>
      <c r="F64" s="37"/>
      <c r="G64" s="37"/>
      <c r="I64" s="8"/>
    </row>
    <row r="65" spans="1:9" s="10" customFormat="1" ht="34.5" customHeight="1" x14ac:dyDescent="0.25">
      <c r="A65" s="71" t="s">
        <v>48</v>
      </c>
      <c r="B65" s="29" t="s">
        <v>14</v>
      </c>
      <c r="C65" s="30"/>
      <c r="D65" s="31"/>
      <c r="E65" s="49"/>
      <c r="F65" s="49"/>
      <c r="G65" s="32"/>
      <c r="I65" s="11"/>
    </row>
    <row r="66" spans="1:9" s="10" customFormat="1" ht="97.5" customHeight="1" x14ac:dyDescent="0.25">
      <c r="A66" s="71"/>
      <c r="B66" s="58" t="s">
        <v>121</v>
      </c>
      <c r="C66" s="30"/>
      <c r="D66" s="31"/>
      <c r="E66" s="49"/>
      <c r="F66" s="49"/>
      <c r="G66" s="32"/>
      <c r="I66" s="11"/>
    </row>
    <row r="67" spans="1:9" s="10" customFormat="1" ht="173.25" customHeight="1" x14ac:dyDescent="0.25">
      <c r="A67" s="71"/>
      <c r="B67" s="58" t="s">
        <v>122</v>
      </c>
      <c r="C67" s="30"/>
      <c r="D67" s="31"/>
      <c r="E67" s="49"/>
      <c r="F67" s="49"/>
      <c r="G67" s="32"/>
      <c r="I67" s="11"/>
    </row>
    <row r="68" spans="1:9" s="10" customFormat="1" ht="69" customHeight="1" x14ac:dyDescent="0.25">
      <c r="A68" s="71"/>
      <c r="B68" s="58" t="s">
        <v>123</v>
      </c>
      <c r="C68" s="30"/>
      <c r="D68" s="31"/>
      <c r="E68" s="49"/>
      <c r="F68" s="49"/>
      <c r="G68" s="32"/>
      <c r="I68" s="11"/>
    </row>
    <row r="69" spans="1:9" s="10" customFormat="1" ht="82.5" customHeight="1" x14ac:dyDescent="0.25">
      <c r="A69" s="28"/>
      <c r="B69" s="58" t="s">
        <v>124</v>
      </c>
      <c r="C69" s="52"/>
      <c r="D69" s="31"/>
      <c r="E69" s="49"/>
      <c r="F69" s="49"/>
      <c r="G69" s="53"/>
      <c r="I69" s="11"/>
    </row>
    <row r="70" spans="1:9" s="10" customFormat="1" ht="285" customHeight="1" x14ac:dyDescent="0.25">
      <c r="A70" s="28"/>
      <c r="B70" s="58" t="s">
        <v>125</v>
      </c>
      <c r="C70" s="52"/>
      <c r="D70" s="31"/>
      <c r="E70" s="49"/>
      <c r="F70" s="49"/>
      <c r="G70" s="53"/>
      <c r="I70" s="11"/>
    </row>
    <row r="71" spans="1:9" s="3" customFormat="1" ht="8.25" customHeight="1" x14ac:dyDescent="0.2">
      <c r="A71" s="33"/>
      <c r="B71" s="72"/>
      <c r="C71" s="43"/>
      <c r="D71" s="44"/>
      <c r="E71" s="37"/>
      <c r="F71" s="37"/>
      <c r="G71" s="37"/>
      <c r="I71" s="8"/>
    </row>
    <row r="72" spans="1:9" s="3" customFormat="1" ht="123" customHeight="1" x14ac:dyDescent="0.2">
      <c r="A72" s="46" t="s">
        <v>49</v>
      </c>
      <c r="B72" s="47" t="s">
        <v>108</v>
      </c>
      <c r="C72" s="43" t="s">
        <v>22</v>
      </c>
      <c r="D72" s="44">
        <v>11</v>
      </c>
      <c r="E72" s="36"/>
      <c r="F72" s="37"/>
      <c r="G72" s="36">
        <f t="shared" ref="G72:G74" si="10">D72*E72</f>
        <v>0</v>
      </c>
      <c r="I72" s="8"/>
    </row>
    <row r="73" spans="1:9" s="3" customFormat="1" ht="8.25" customHeight="1" x14ac:dyDescent="0.2">
      <c r="A73" s="33"/>
      <c r="B73" s="72"/>
      <c r="C73" s="43"/>
      <c r="D73" s="44"/>
      <c r="E73" s="37"/>
      <c r="F73" s="37"/>
      <c r="G73" s="37"/>
      <c r="I73" s="8"/>
    </row>
    <row r="74" spans="1:9" s="3" customFormat="1" ht="93" customHeight="1" x14ac:dyDescent="0.2">
      <c r="A74" s="46" t="s">
        <v>50</v>
      </c>
      <c r="B74" s="58" t="s">
        <v>107</v>
      </c>
      <c r="C74" s="43" t="s">
        <v>22</v>
      </c>
      <c r="D74" s="44">
        <v>80</v>
      </c>
      <c r="E74" s="36"/>
      <c r="F74" s="37"/>
      <c r="G74" s="36">
        <f t="shared" si="10"/>
        <v>0</v>
      </c>
      <c r="I74" s="8"/>
    </row>
    <row r="75" spans="1:9" s="3" customFormat="1" ht="8.25" customHeight="1" x14ac:dyDescent="0.2">
      <c r="A75" s="33"/>
      <c r="B75" s="72"/>
      <c r="C75" s="43"/>
      <c r="D75" s="44"/>
      <c r="E75" s="37"/>
      <c r="F75" s="37"/>
      <c r="G75" s="37"/>
      <c r="I75" s="8"/>
    </row>
    <row r="76" spans="1:9" s="3" customFormat="1" ht="78" customHeight="1" x14ac:dyDescent="0.2">
      <c r="A76" s="46" t="s">
        <v>51</v>
      </c>
      <c r="B76" s="58" t="s">
        <v>106</v>
      </c>
      <c r="C76" s="43" t="s">
        <v>22</v>
      </c>
      <c r="D76" s="44">
        <v>22</v>
      </c>
      <c r="E76" s="36"/>
      <c r="F76" s="37"/>
      <c r="G76" s="36">
        <f t="shared" ref="G76:G78" si="11">D76*E76</f>
        <v>0</v>
      </c>
      <c r="I76" s="8"/>
    </row>
    <row r="77" spans="1:9" s="3" customFormat="1" ht="8.25" customHeight="1" x14ac:dyDescent="0.2">
      <c r="A77" s="33"/>
      <c r="B77" s="72"/>
      <c r="C77" s="43"/>
      <c r="D77" s="44"/>
      <c r="E77" s="37"/>
      <c r="F77" s="37"/>
      <c r="G77" s="37"/>
      <c r="I77" s="8"/>
    </row>
    <row r="78" spans="1:9" s="3" customFormat="1" ht="140.25" customHeight="1" x14ac:dyDescent="0.2">
      <c r="A78" s="46" t="s">
        <v>52</v>
      </c>
      <c r="B78" s="58" t="s">
        <v>147</v>
      </c>
      <c r="C78" s="43" t="s">
        <v>22</v>
      </c>
      <c r="D78" s="44">
        <v>16</v>
      </c>
      <c r="E78" s="36"/>
      <c r="F78" s="37"/>
      <c r="G78" s="36">
        <f t="shared" si="11"/>
        <v>0</v>
      </c>
      <c r="I78" s="8"/>
    </row>
    <row r="79" spans="1:9" s="3" customFormat="1" ht="8.25" customHeight="1" x14ac:dyDescent="0.2">
      <c r="A79" s="33"/>
      <c r="B79" s="72"/>
      <c r="C79" s="43"/>
      <c r="D79" s="44"/>
      <c r="E79" s="37"/>
      <c r="F79" s="37"/>
      <c r="G79" s="37"/>
      <c r="I79" s="8"/>
    </row>
    <row r="80" spans="1:9" s="3" customFormat="1" ht="141" customHeight="1" x14ac:dyDescent="0.2">
      <c r="A80" s="46" t="s">
        <v>53</v>
      </c>
      <c r="B80" s="58" t="s">
        <v>126</v>
      </c>
      <c r="C80" s="43" t="s">
        <v>19</v>
      </c>
      <c r="D80" s="44">
        <v>23700</v>
      </c>
      <c r="E80" s="36"/>
      <c r="F80" s="37"/>
      <c r="G80" s="36">
        <f t="shared" ref="G80" si="12">D80*E80</f>
        <v>0</v>
      </c>
      <c r="I80" s="8"/>
    </row>
    <row r="81" spans="1:10" s="3" customFormat="1" ht="12" customHeight="1" thickBot="1" x14ac:dyDescent="0.25">
      <c r="A81" s="46"/>
      <c r="B81" s="38"/>
      <c r="C81" s="39"/>
      <c r="D81" s="40"/>
      <c r="E81" s="41"/>
      <c r="F81" s="41"/>
      <c r="G81" s="41"/>
      <c r="I81" s="8"/>
    </row>
    <row r="82" spans="1:10" s="3" customFormat="1" ht="29.25" customHeight="1" thickTop="1" x14ac:dyDescent="0.2">
      <c r="A82" s="28" t="s">
        <v>48</v>
      </c>
      <c r="B82" s="54" t="s">
        <v>54</v>
      </c>
      <c r="C82" s="43"/>
      <c r="D82" s="44"/>
      <c r="E82" s="37"/>
      <c r="F82" s="37"/>
      <c r="G82" s="45">
        <f>SUM(G72:G81)</f>
        <v>0</v>
      </c>
      <c r="I82" s="8"/>
    </row>
    <row r="83" spans="1:10" s="3" customFormat="1" ht="8.25" customHeight="1" x14ac:dyDescent="0.2">
      <c r="A83" s="33"/>
      <c r="B83" s="72"/>
      <c r="C83" s="43"/>
      <c r="D83" s="44"/>
      <c r="E83" s="37"/>
      <c r="F83" s="37"/>
      <c r="G83" s="37"/>
      <c r="I83" s="8"/>
    </row>
    <row r="84" spans="1:10" s="10" customFormat="1" ht="34.5" customHeight="1" x14ac:dyDescent="0.25">
      <c r="A84" s="71" t="s">
        <v>55</v>
      </c>
      <c r="B84" s="29" t="s">
        <v>127</v>
      </c>
      <c r="C84" s="30"/>
      <c r="D84" s="31"/>
      <c r="E84" s="49"/>
      <c r="F84" s="49"/>
      <c r="G84" s="32"/>
      <c r="I84" s="11"/>
    </row>
    <row r="85" spans="1:10" s="10" customFormat="1" ht="80.25" customHeight="1" x14ac:dyDescent="0.25">
      <c r="A85" s="71"/>
      <c r="B85" s="58" t="s">
        <v>181</v>
      </c>
      <c r="C85" s="30"/>
      <c r="D85" s="31"/>
      <c r="E85" s="49"/>
      <c r="F85" s="49"/>
      <c r="G85" s="32"/>
      <c r="I85" s="11"/>
    </row>
    <row r="86" spans="1:10" s="10" customFormat="1" ht="97.5" customHeight="1" x14ac:dyDescent="0.25">
      <c r="A86" s="28"/>
      <c r="B86" s="58" t="s">
        <v>129</v>
      </c>
      <c r="C86" s="55"/>
      <c r="D86" s="56"/>
      <c r="E86" s="57"/>
      <c r="F86" s="57"/>
      <c r="G86" s="53"/>
      <c r="I86" s="5"/>
    </row>
    <row r="87" spans="1:10" s="10" customFormat="1" ht="186" customHeight="1" x14ac:dyDescent="0.25">
      <c r="A87" s="28"/>
      <c r="B87" s="58" t="s">
        <v>132</v>
      </c>
      <c r="C87" s="55"/>
      <c r="D87" s="56"/>
      <c r="E87" s="57"/>
      <c r="F87" s="57"/>
      <c r="G87" s="53"/>
      <c r="I87" s="5"/>
    </row>
    <row r="88" spans="1:10" s="10" customFormat="1" ht="141.75" customHeight="1" x14ac:dyDescent="0.25">
      <c r="A88" s="28"/>
      <c r="B88" s="58" t="s">
        <v>133</v>
      </c>
      <c r="C88" s="55"/>
      <c r="D88" s="56"/>
      <c r="E88" s="57"/>
      <c r="F88" s="57"/>
      <c r="G88" s="53"/>
      <c r="I88" s="5"/>
    </row>
    <row r="89" spans="1:10" s="3" customFormat="1" ht="156" customHeight="1" x14ac:dyDescent="0.2">
      <c r="A89" s="46"/>
      <c r="B89" s="58" t="s">
        <v>131</v>
      </c>
      <c r="C89" s="43"/>
      <c r="E89" s="37"/>
      <c r="F89" s="37"/>
      <c r="G89" s="37"/>
      <c r="I89" s="8"/>
    </row>
    <row r="90" spans="1:10" s="3" customFormat="1" ht="42" customHeight="1" x14ac:dyDescent="0.2">
      <c r="A90" s="46"/>
      <c r="B90" s="58" t="s">
        <v>130</v>
      </c>
      <c r="C90" s="43"/>
      <c r="E90" s="37"/>
      <c r="F90" s="37"/>
      <c r="G90" s="37"/>
      <c r="I90" s="8"/>
    </row>
    <row r="91" spans="1:10" s="3" customFormat="1" ht="96" customHeight="1" x14ac:dyDescent="0.2">
      <c r="A91" s="46"/>
      <c r="B91" s="58" t="s">
        <v>137</v>
      </c>
      <c r="C91" s="43"/>
      <c r="D91" s="44"/>
      <c r="E91" s="37"/>
      <c r="F91" s="37"/>
      <c r="G91" s="37"/>
      <c r="I91" s="8"/>
      <c r="J91" s="8"/>
    </row>
    <row r="92" spans="1:10" s="3" customFormat="1" ht="140.25" customHeight="1" x14ac:dyDescent="0.2">
      <c r="A92" s="46"/>
      <c r="B92" s="58" t="s">
        <v>139</v>
      </c>
      <c r="C92" s="43"/>
      <c r="E92" s="37"/>
      <c r="F92" s="37"/>
      <c r="G92" s="37"/>
      <c r="I92" s="8"/>
    </row>
    <row r="93" spans="1:10" s="3" customFormat="1" ht="66.75" customHeight="1" x14ac:dyDescent="0.2">
      <c r="A93" s="46"/>
      <c r="B93" s="58" t="s">
        <v>134</v>
      </c>
      <c r="C93" s="43"/>
      <c r="D93" s="44"/>
      <c r="E93" s="37"/>
      <c r="F93" s="37"/>
      <c r="G93" s="37"/>
      <c r="I93" s="8"/>
      <c r="J93" s="8"/>
    </row>
    <row r="94" spans="1:10" s="3" customFormat="1" ht="95.25" customHeight="1" x14ac:dyDescent="0.2">
      <c r="A94" s="46"/>
      <c r="B94" s="58" t="s">
        <v>135</v>
      </c>
      <c r="C94" s="43"/>
      <c r="D94" s="44"/>
      <c r="E94" s="37"/>
      <c r="F94" s="37"/>
      <c r="G94" s="37"/>
      <c r="I94" s="8"/>
      <c r="J94" s="8"/>
    </row>
    <row r="95" spans="1:10" s="3" customFormat="1" ht="95.25" customHeight="1" x14ac:dyDescent="0.2">
      <c r="A95" s="46"/>
      <c r="B95" s="58" t="s">
        <v>136</v>
      </c>
      <c r="C95" s="43"/>
      <c r="D95" s="44"/>
      <c r="E95" s="37"/>
      <c r="F95" s="37"/>
      <c r="G95" s="37"/>
      <c r="I95" s="8"/>
      <c r="J95" s="8"/>
    </row>
    <row r="96" spans="1:10" s="3" customFormat="1" ht="33.75" customHeight="1" x14ac:dyDescent="0.2">
      <c r="A96" s="46"/>
      <c r="B96" s="58" t="s">
        <v>138</v>
      </c>
      <c r="C96" s="43"/>
      <c r="D96" s="44"/>
      <c r="E96" s="37"/>
      <c r="F96" s="37"/>
      <c r="G96" s="37"/>
      <c r="I96" s="8"/>
      <c r="J96" s="8"/>
    </row>
    <row r="97" spans="1:10" s="3" customFormat="1" ht="33.75" customHeight="1" x14ac:dyDescent="0.2">
      <c r="A97" s="46"/>
      <c r="B97" s="58" t="s">
        <v>140</v>
      </c>
      <c r="C97" s="43"/>
      <c r="D97" s="44"/>
      <c r="E97" s="37"/>
      <c r="F97" s="37"/>
      <c r="G97" s="37"/>
      <c r="I97" s="8"/>
      <c r="J97" s="8"/>
    </row>
    <row r="98" spans="1:10" s="3" customFormat="1" ht="33.75" customHeight="1" x14ac:dyDescent="0.2">
      <c r="A98" s="46"/>
      <c r="B98" s="58" t="s">
        <v>165</v>
      </c>
      <c r="C98" s="43"/>
      <c r="D98" s="44"/>
      <c r="E98" s="37"/>
      <c r="F98" s="37"/>
      <c r="G98" s="37"/>
      <c r="I98" s="8"/>
      <c r="J98" s="8"/>
    </row>
    <row r="99" spans="1:10" s="3" customFormat="1" ht="33.75" customHeight="1" x14ac:dyDescent="0.2">
      <c r="A99" s="46"/>
      <c r="B99" s="58" t="s">
        <v>141</v>
      </c>
      <c r="C99" s="43"/>
      <c r="D99" s="44"/>
      <c r="E99" s="37"/>
      <c r="F99" s="37"/>
      <c r="G99" s="37"/>
      <c r="I99" s="8"/>
      <c r="J99" s="8"/>
    </row>
    <row r="100" spans="1:10" s="114" customFormat="1" ht="21.75" customHeight="1" x14ac:dyDescent="0.3">
      <c r="A100" s="113"/>
      <c r="B100" s="119" t="s">
        <v>146</v>
      </c>
      <c r="C100" s="43"/>
      <c r="D100" s="44"/>
      <c r="E100" s="37"/>
      <c r="F100" s="37"/>
      <c r="G100" s="37"/>
      <c r="I100" s="115"/>
      <c r="J100" s="115"/>
    </row>
    <row r="101" spans="1:10" s="3" customFormat="1" ht="18" customHeight="1" x14ac:dyDescent="0.2">
      <c r="A101" s="46"/>
      <c r="B101" s="58" t="s">
        <v>142</v>
      </c>
      <c r="C101" s="43"/>
      <c r="D101" s="44"/>
      <c r="E101" s="37"/>
      <c r="F101" s="37"/>
      <c r="G101" s="37"/>
      <c r="I101" s="8"/>
      <c r="J101" s="8"/>
    </row>
    <row r="102" spans="1:10" s="3" customFormat="1" ht="18" customHeight="1" x14ac:dyDescent="0.2">
      <c r="A102" s="46"/>
      <c r="B102" s="58" t="s">
        <v>145</v>
      </c>
      <c r="C102" s="43"/>
      <c r="D102" s="44"/>
      <c r="E102" s="37"/>
      <c r="F102" s="37"/>
      <c r="G102" s="37"/>
      <c r="I102" s="8"/>
      <c r="J102" s="8"/>
    </row>
    <row r="103" spans="1:10" s="3" customFormat="1" ht="18" customHeight="1" x14ac:dyDescent="0.2">
      <c r="A103" s="46"/>
      <c r="B103" s="58" t="s">
        <v>143</v>
      </c>
      <c r="C103" s="43"/>
      <c r="D103" s="44"/>
      <c r="E103" s="37"/>
      <c r="F103" s="37"/>
      <c r="G103" s="37"/>
      <c r="I103" s="8"/>
      <c r="J103" s="8"/>
    </row>
    <row r="104" spans="1:10" s="3" customFormat="1" ht="18" customHeight="1" x14ac:dyDescent="0.2">
      <c r="A104" s="46"/>
      <c r="B104" s="58" t="s">
        <v>144</v>
      </c>
      <c r="C104" s="43"/>
      <c r="D104" s="44"/>
      <c r="E104" s="37"/>
      <c r="F104" s="37"/>
      <c r="G104" s="37"/>
      <c r="I104" s="8"/>
      <c r="J104" s="8"/>
    </row>
    <row r="105" spans="1:10" s="3" customFormat="1" ht="47.25" customHeight="1" x14ac:dyDescent="0.2">
      <c r="A105" s="46"/>
      <c r="B105" s="58" t="s">
        <v>148</v>
      </c>
      <c r="C105" s="43"/>
      <c r="D105" s="44"/>
      <c r="E105" s="37"/>
      <c r="F105" s="37"/>
      <c r="G105" s="37"/>
      <c r="I105" s="8"/>
      <c r="J105" s="8"/>
    </row>
    <row r="106" spans="1:10" s="3" customFormat="1" ht="127.5" customHeight="1" x14ac:dyDescent="0.2">
      <c r="A106" s="46"/>
      <c r="B106" s="58" t="s">
        <v>149</v>
      </c>
      <c r="C106" s="43"/>
      <c r="D106" s="44"/>
      <c r="E106" s="37"/>
      <c r="F106" s="37"/>
      <c r="G106" s="37"/>
      <c r="I106" s="8"/>
      <c r="J106" s="8"/>
    </row>
    <row r="107" spans="1:10" s="3" customFormat="1" ht="20.100000000000001" customHeight="1" x14ac:dyDescent="0.2">
      <c r="A107" s="46"/>
      <c r="B107" s="120" t="s">
        <v>176</v>
      </c>
      <c r="C107" s="43"/>
      <c r="D107" s="44"/>
      <c r="E107" s="37"/>
      <c r="F107" s="37"/>
      <c r="G107" s="37"/>
      <c r="I107" s="8"/>
      <c r="J107" s="8"/>
    </row>
    <row r="108" spans="1:10" s="3" customFormat="1" ht="20.100000000000001" customHeight="1" x14ac:dyDescent="0.2">
      <c r="A108" s="46"/>
      <c r="B108" s="120" t="s">
        <v>177</v>
      </c>
      <c r="C108" s="43"/>
      <c r="D108" s="44"/>
      <c r="E108" s="37"/>
      <c r="F108" s="37"/>
      <c r="G108" s="37"/>
      <c r="I108" s="8"/>
      <c r="J108" s="8"/>
    </row>
    <row r="109" spans="1:10" s="3" customFormat="1" ht="20.100000000000001" customHeight="1" x14ac:dyDescent="0.2">
      <c r="A109" s="46"/>
      <c r="B109" s="120" t="s">
        <v>182</v>
      </c>
      <c r="C109" s="43"/>
      <c r="D109" s="44"/>
      <c r="E109" s="37"/>
      <c r="F109" s="37"/>
      <c r="G109" s="37"/>
      <c r="I109" s="8"/>
      <c r="J109" s="8"/>
    </row>
    <row r="110" spans="1:10" s="3" customFormat="1" ht="20.100000000000001" customHeight="1" x14ac:dyDescent="0.2">
      <c r="A110" s="46"/>
      <c r="B110" s="120" t="s">
        <v>179</v>
      </c>
      <c r="C110" s="43"/>
      <c r="D110" s="44"/>
      <c r="E110" s="37"/>
      <c r="F110" s="37"/>
      <c r="G110" s="37"/>
      <c r="I110" s="8"/>
      <c r="J110" s="8"/>
    </row>
    <row r="111" spans="1:10" s="3" customFormat="1" ht="20.100000000000001" customHeight="1" x14ac:dyDescent="0.2">
      <c r="A111" s="46"/>
      <c r="B111" s="120" t="s">
        <v>180</v>
      </c>
      <c r="C111" s="43"/>
      <c r="D111" s="44"/>
      <c r="E111" s="37"/>
      <c r="F111" s="37"/>
      <c r="G111" s="37"/>
      <c r="I111" s="8"/>
      <c r="J111" s="8"/>
    </row>
    <row r="112" spans="1:10" s="3" customFormat="1" ht="20.100000000000001" customHeight="1" x14ac:dyDescent="0.2">
      <c r="A112" s="46"/>
      <c r="B112" s="120" t="s">
        <v>178</v>
      </c>
      <c r="C112" s="43"/>
      <c r="D112" s="44"/>
      <c r="E112" s="37"/>
      <c r="F112" s="37"/>
      <c r="G112" s="37"/>
      <c r="I112" s="8"/>
      <c r="J112" s="8"/>
    </row>
    <row r="113" spans="1:15" s="3" customFormat="1" ht="20.100000000000001" customHeight="1" x14ac:dyDescent="0.2">
      <c r="A113" s="46"/>
      <c r="B113" s="58"/>
      <c r="C113" s="43"/>
      <c r="D113" s="44"/>
      <c r="E113" s="37"/>
      <c r="F113" s="37"/>
      <c r="G113" s="37"/>
      <c r="I113" s="8"/>
      <c r="J113" s="8"/>
    </row>
    <row r="114" spans="1:15" s="3" customFormat="1" ht="53.25" customHeight="1" x14ac:dyDescent="0.2">
      <c r="A114" s="46"/>
      <c r="B114" s="58" t="s">
        <v>183</v>
      </c>
      <c r="C114" s="34" t="s">
        <v>12</v>
      </c>
      <c r="D114" s="35">
        <v>1</v>
      </c>
      <c r="E114" s="99"/>
      <c r="F114" s="37"/>
      <c r="G114" s="36">
        <f>D114*E114</f>
        <v>0</v>
      </c>
      <c r="I114" s="8"/>
      <c r="J114" s="8"/>
    </row>
    <row r="115" spans="1:15" s="3" customFormat="1" ht="18" customHeight="1" thickBot="1" x14ac:dyDescent="0.25">
      <c r="A115" s="46"/>
      <c r="B115" s="38"/>
      <c r="C115" s="39"/>
      <c r="D115" s="40"/>
      <c r="E115" s="41"/>
      <c r="F115" s="41"/>
      <c r="G115" s="41"/>
      <c r="I115" s="8"/>
      <c r="J115" s="8"/>
    </row>
    <row r="116" spans="1:15" s="3" customFormat="1" ht="29.25" customHeight="1" thickTop="1" x14ac:dyDescent="0.2">
      <c r="A116" s="28" t="s">
        <v>55</v>
      </c>
      <c r="B116" s="54" t="s">
        <v>128</v>
      </c>
      <c r="C116" s="43"/>
      <c r="D116" s="44"/>
      <c r="E116" s="37"/>
      <c r="F116" s="37"/>
      <c r="G116" s="45">
        <f>G114</f>
        <v>0</v>
      </c>
      <c r="I116" s="8"/>
      <c r="J116" s="8"/>
    </row>
    <row r="117" spans="1:15" s="3" customFormat="1" ht="32.25" customHeight="1" x14ac:dyDescent="0.2">
      <c r="A117" s="46"/>
      <c r="B117" s="47"/>
      <c r="C117" s="43"/>
      <c r="D117" s="44"/>
      <c r="E117" s="37"/>
      <c r="F117" s="37"/>
      <c r="G117" s="48"/>
      <c r="I117" s="8"/>
      <c r="J117" s="8"/>
    </row>
    <row r="118" spans="1:15" s="10" customFormat="1" ht="34.5" customHeight="1" x14ac:dyDescent="0.25">
      <c r="A118" s="71" t="s">
        <v>57</v>
      </c>
      <c r="B118" s="29" t="s">
        <v>58</v>
      </c>
      <c r="C118" s="30"/>
      <c r="D118" s="31"/>
      <c r="E118" s="49"/>
      <c r="F118" s="49"/>
      <c r="G118" s="32"/>
      <c r="I118" s="11"/>
    </row>
    <row r="119" spans="1:15" s="3" customFormat="1" ht="96.75" customHeight="1" x14ac:dyDescent="0.2">
      <c r="A119" s="46" t="s">
        <v>59</v>
      </c>
      <c r="B119" s="58" t="s">
        <v>150</v>
      </c>
      <c r="C119" s="43" t="s">
        <v>22</v>
      </c>
      <c r="D119" s="44">
        <v>32</v>
      </c>
      <c r="E119" s="36"/>
      <c r="F119" s="37"/>
      <c r="G119" s="36">
        <f t="shared" ref="G119" si="13">D119*E119</f>
        <v>0</v>
      </c>
      <c r="I119" s="8"/>
      <c r="J119" s="8"/>
    </row>
    <row r="120" spans="1:15" s="3" customFormat="1" ht="8.25" customHeight="1" x14ac:dyDescent="0.2">
      <c r="A120" s="46"/>
      <c r="B120" s="70"/>
      <c r="C120" s="43"/>
      <c r="D120" s="44"/>
      <c r="E120" s="37"/>
      <c r="F120" s="37"/>
      <c r="G120" s="37"/>
      <c r="I120" s="8"/>
    </row>
    <row r="121" spans="1:15" s="3" customFormat="1" ht="84.75" customHeight="1" x14ac:dyDescent="0.2">
      <c r="A121" s="46" t="s">
        <v>60</v>
      </c>
      <c r="B121" s="58" t="s">
        <v>111</v>
      </c>
      <c r="C121" s="43" t="s">
        <v>22</v>
      </c>
      <c r="D121" s="44">
        <v>32</v>
      </c>
      <c r="E121" s="36"/>
      <c r="F121" s="37"/>
      <c r="G121" s="36">
        <f>D121*E121</f>
        <v>0</v>
      </c>
      <c r="I121" s="8"/>
      <c r="J121" s="8"/>
      <c r="K121" s="8"/>
      <c r="L121" s="8"/>
      <c r="M121" s="8"/>
      <c r="N121" s="8"/>
      <c r="O121" s="8"/>
    </row>
    <row r="122" spans="1:15" s="3" customFormat="1" ht="8.25" customHeight="1" x14ac:dyDescent="0.2">
      <c r="A122" s="46"/>
      <c r="B122" s="70"/>
      <c r="C122" s="43"/>
      <c r="D122" s="44"/>
      <c r="E122" s="37"/>
      <c r="F122" s="37"/>
      <c r="G122" s="37"/>
      <c r="I122" s="8"/>
    </row>
    <row r="123" spans="1:15" s="3" customFormat="1" ht="200.45" customHeight="1" x14ac:dyDescent="0.2">
      <c r="A123" s="46" t="s">
        <v>61</v>
      </c>
      <c r="B123" s="58" t="s">
        <v>159</v>
      </c>
      <c r="C123" s="43" t="s">
        <v>22</v>
      </c>
      <c r="D123" s="44">
        <v>65</v>
      </c>
      <c r="E123" s="36"/>
      <c r="F123" s="37"/>
      <c r="G123" s="36">
        <f t="shared" ref="G123:G139" si="14">D123*E123</f>
        <v>0</v>
      </c>
      <c r="I123" s="8"/>
    </row>
    <row r="124" spans="1:15" s="3" customFormat="1" ht="8.25" customHeight="1" x14ac:dyDescent="0.2">
      <c r="A124" s="46"/>
      <c r="B124" s="70"/>
      <c r="C124" s="43"/>
      <c r="D124" s="44"/>
      <c r="E124" s="37"/>
      <c r="F124" s="37"/>
      <c r="G124" s="37"/>
      <c r="I124" s="8"/>
    </row>
    <row r="125" spans="1:15" s="3" customFormat="1" ht="97.5" customHeight="1" x14ac:dyDescent="0.2">
      <c r="A125" s="46" t="s">
        <v>62</v>
      </c>
      <c r="B125" s="47" t="s">
        <v>151</v>
      </c>
      <c r="C125" s="43" t="s">
        <v>22</v>
      </c>
      <c r="D125" s="44">
        <v>6</v>
      </c>
      <c r="E125" s="50"/>
      <c r="F125" s="37"/>
      <c r="G125" s="50">
        <f t="shared" si="14"/>
        <v>0</v>
      </c>
      <c r="I125" s="8"/>
    </row>
    <row r="126" spans="1:15" s="3" customFormat="1" ht="8.25" customHeight="1" x14ac:dyDescent="0.2">
      <c r="A126" s="46"/>
      <c r="B126" s="70"/>
      <c r="C126" s="43"/>
      <c r="D126" s="44"/>
      <c r="E126" s="37"/>
      <c r="F126" s="37"/>
      <c r="G126" s="37"/>
      <c r="I126" s="8"/>
    </row>
    <row r="127" spans="1:15" s="3" customFormat="1" ht="201.75" customHeight="1" x14ac:dyDescent="0.2">
      <c r="A127" s="46" t="s">
        <v>63</v>
      </c>
      <c r="B127" s="58" t="s">
        <v>152</v>
      </c>
      <c r="C127" s="43" t="s">
        <v>15</v>
      </c>
      <c r="D127" s="44">
        <v>50</v>
      </c>
      <c r="E127" s="50"/>
      <c r="F127" s="48"/>
      <c r="G127" s="50">
        <f t="shared" si="14"/>
        <v>0</v>
      </c>
      <c r="I127" s="8"/>
    </row>
    <row r="128" spans="1:15" s="3" customFormat="1" ht="24.75" customHeight="1" x14ac:dyDescent="0.2">
      <c r="A128" s="46"/>
      <c r="B128" s="70"/>
      <c r="C128" s="43"/>
      <c r="D128" s="44"/>
      <c r="E128" s="37"/>
      <c r="F128" s="37"/>
      <c r="G128" s="37"/>
      <c r="I128" s="8"/>
    </row>
    <row r="129" spans="1:9" s="3" customFormat="1" ht="158.25" customHeight="1" x14ac:dyDescent="0.2">
      <c r="A129" s="46" t="s">
        <v>173</v>
      </c>
      <c r="B129" s="58" t="s">
        <v>160</v>
      </c>
      <c r="C129" s="43" t="s">
        <v>22</v>
      </c>
      <c r="D129" s="44">
        <v>130</v>
      </c>
      <c r="E129" s="36"/>
      <c r="F129" s="37"/>
      <c r="G129" s="36">
        <f t="shared" si="14"/>
        <v>0</v>
      </c>
      <c r="I129" s="8"/>
    </row>
    <row r="130" spans="1:9" s="3" customFormat="1" ht="8.25" customHeight="1" x14ac:dyDescent="0.2">
      <c r="A130" s="46"/>
      <c r="B130" s="70"/>
      <c r="C130" s="43"/>
      <c r="D130" s="44"/>
      <c r="E130" s="37"/>
      <c r="F130" s="37"/>
      <c r="G130" s="37"/>
      <c r="I130" s="8"/>
    </row>
    <row r="131" spans="1:9" s="3" customFormat="1" ht="129.75" customHeight="1" x14ac:dyDescent="0.2">
      <c r="A131" s="46" t="s">
        <v>64</v>
      </c>
      <c r="B131" s="47" t="s">
        <v>65</v>
      </c>
      <c r="C131" s="43"/>
      <c r="D131" s="44"/>
      <c r="E131" s="48"/>
      <c r="F131" s="37"/>
      <c r="G131" s="37"/>
      <c r="I131" s="8"/>
    </row>
    <row r="132" spans="1:9" s="3" customFormat="1" ht="19.5" customHeight="1" x14ac:dyDescent="0.2">
      <c r="A132" s="33"/>
      <c r="B132" s="70" t="s">
        <v>67</v>
      </c>
      <c r="C132" s="43" t="s">
        <v>15</v>
      </c>
      <c r="D132" s="44">
        <v>77</v>
      </c>
      <c r="E132" s="36"/>
      <c r="F132" s="37"/>
      <c r="G132" s="36">
        <f t="shared" si="14"/>
        <v>0</v>
      </c>
      <c r="H132" s="13"/>
      <c r="I132" s="8"/>
    </row>
    <row r="133" spans="1:9" s="3" customFormat="1" ht="19.5" customHeight="1" x14ac:dyDescent="0.2">
      <c r="A133" s="33"/>
      <c r="B133" s="70" t="s">
        <v>68</v>
      </c>
      <c r="C133" s="43" t="s">
        <v>15</v>
      </c>
      <c r="D133" s="44">
        <v>26</v>
      </c>
      <c r="E133" s="36"/>
      <c r="F133" s="37"/>
      <c r="G133" s="50">
        <f t="shared" si="14"/>
        <v>0</v>
      </c>
      <c r="H133" s="13"/>
      <c r="I133" s="8"/>
    </row>
    <row r="134" spans="1:9" s="3" customFormat="1" ht="14.25" customHeight="1" x14ac:dyDescent="0.2">
      <c r="A134" s="33"/>
      <c r="B134" s="70"/>
      <c r="C134" s="43"/>
      <c r="D134" s="44"/>
      <c r="E134" s="48"/>
      <c r="F134" s="37"/>
      <c r="G134" s="37"/>
      <c r="H134" s="13"/>
      <c r="I134" s="8"/>
    </row>
    <row r="135" spans="1:9" s="3" customFormat="1" ht="129.75" customHeight="1" x14ac:dyDescent="0.2">
      <c r="A135" s="46" t="s">
        <v>66</v>
      </c>
      <c r="B135" s="58" t="s">
        <v>162</v>
      </c>
      <c r="C135" s="43" t="s">
        <v>24</v>
      </c>
      <c r="D135" s="44">
        <v>16</v>
      </c>
      <c r="E135" s="36"/>
      <c r="F135" s="37"/>
      <c r="G135" s="36">
        <f t="shared" si="14"/>
        <v>0</v>
      </c>
      <c r="H135" s="13"/>
    </row>
    <row r="136" spans="1:9" s="3" customFormat="1" ht="8.25" customHeight="1" x14ac:dyDescent="0.2">
      <c r="A136" s="46"/>
      <c r="B136" s="70"/>
      <c r="C136" s="43"/>
      <c r="D136" s="44"/>
      <c r="E136" s="37"/>
      <c r="F136" s="37"/>
      <c r="G136" s="37"/>
      <c r="I136" s="8"/>
    </row>
    <row r="137" spans="1:9" s="3" customFormat="1" ht="153" customHeight="1" x14ac:dyDescent="0.2">
      <c r="A137" s="46" t="s">
        <v>69</v>
      </c>
      <c r="B137" s="58" t="s">
        <v>163</v>
      </c>
      <c r="C137" s="43" t="s">
        <v>24</v>
      </c>
      <c r="D137" s="44">
        <v>218</v>
      </c>
      <c r="E137" s="36"/>
      <c r="F137" s="37"/>
      <c r="G137" s="36">
        <f>D137*E137</f>
        <v>0</v>
      </c>
      <c r="H137" s="13"/>
      <c r="I137" s="8"/>
    </row>
    <row r="138" spans="1:9" s="3" customFormat="1" ht="8.25" customHeight="1" x14ac:dyDescent="0.2">
      <c r="A138" s="46"/>
      <c r="B138" s="70"/>
      <c r="C138" s="43"/>
      <c r="D138" s="44"/>
      <c r="E138" s="37"/>
      <c r="F138" s="37"/>
      <c r="G138" s="37"/>
      <c r="I138" s="8"/>
    </row>
    <row r="139" spans="1:9" s="3" customFormat="1" ht="156.75" customHeight="1" x14ac:dyDescent="0.2">
      <c r="A139" s="46" t="s">
        <v>175</v>
      </c>
      <c r="B139" s="58" t="s">
        <v>164</v>
      </c>
      <c r="C139" s="43" t="s">
        <v>24</v>
      </c>
      <c r="D139" s="44">
        <v>218</v>
      </c>
      <c r="E139" s="36"/>
      <c r="F139" s="37"/>
      <c r="G139" s="36">
        <f t="shared" si="14"/>
        <v>0</v>
      </c>
      <c r="I139" s="8"/>
    </row>
    <row r="140" spans="1:9" s="10" customFormat="1" ht="9.75" customHeight="1" x14ac:dyDescent="0.25">
      <c r="A140" s="28"/>
      <c r="B140" s="68"/>
      <c r="C140" s="52"/>
      <c r="D140" s="31"/>
      <c r="E140" s="49"/>
      <c r="F140" s="49"/>
      <c r="G140" s="32"/>
      <c r="I140" s="11"/>
    </row>
    <row r="141" spans="1:9" s="76" customFormat="1" ht="285" customHeight="1" x14ac:dyDescent="0.2">
      <c r="A141" s="33" t="s">
        <v>70</v>
      </c>
      <c r="B141" s="58" t="s">
        <v>174</v>
      </c>
      <c r="C141" s="117"/>
      <c r="D141" s="74"/>
      <c r="E141" s="75"/>
      <c r="F141" s="75"/>
      <c r="G141" s="75"/>
      <c r="H141" s="77"/>
      <c r="I141" s="77"/>
    </row>
    <row r="142" spans="1:9" s="3" customFormat="1" ht="20.25" customHeight="1" x14ac:dyDescent="0.2">
      <c r="A142" s="46"/>
      <c r="B142" s="70" t="s">
        <v>72</v>
      </c>
      <c r="C142" s="43" t="s">
        <v>15</v>
      </c>
      <c r="D142" s="44">
        <v>30</v>
      </c>
      <c r="E142" s="36"/>
      <c r="F142" s="37"/>
      <c r="G142" s="36">
        <f t="shared" ref="G142:G147" si="15">D142*E142</f>
        <v>0</v>
      </c>
      <c r="I142" s="8"/>
    </row>
    <row r="143" spans="1:9" s="3" customFormat="1" ht="14.25" customHeight="1" x14ac:dyDescent="0.2">
      <c r="A143" s="46"/>
      <c r="B143" s="68"/>
      <c r="C143" s="43"/>
      <c r="D143" s="44"/>
      <c r="E143" s="37"/>
      <c r="F143" s="37"/>
      <c r="G143" s="37"/>
      <c r="H143" s="124"/>
      <c r="I143" s="124"/>
    </row>
    <row r="144" spans="1:9" s="3" customFormat="1" ht="177.75" customHeight="1" x14ac:dyDescent="0.2">
      <c r="A144" s="46" t="s">
        <v>71</v>
      </c>
      <c r="B144" s="58" t="s">
        <v>166</v>
      </c>
      <c r="C144" s="43" t="s">
        <v>15</v>
      </c>
      <c r="D144" s="44">
        <v>14</v>
      </c>
      <c r="E144" s="36"/>
      <c r="F144" s="37"/>
      <c r="G144" s="36">
        <f t="shared" si="15"/>
        <v>0</v>
      </c>
      <c r="I144" s="8"/>
    </row>
    <row r="145" spans="1:9" s="3" customFormat="1" ht="98.25" customHeight="1" x14ac:dyDescent="0.2">
      <c r="A145" s="46" t="s">
        <v>73</v>
      </c>
      <c r="B145" s="58" t="s">
        <v>161</v>
      </c>
      <c r="C145" s="43" t="s">
        <v>22</v>
      </c>
      <c r="D145" s="44">
        <v>65</v>
      </c>
      <c r="E145" s="36"/>
      <c r="F145" s="37"/>
      <c r="G145" s="36">
        <f>D145*E145</f>
        <v>0</v>
      </c>
      <c r="I145" s="8"/>
    </row>
    <row r="146" spans="1:9" s="3" customFormat="1" ht="9" customHeight="1" x14ac:dyDescent="0.2">
      <c r="A146" s="46"/>
      <c r="B146" s="68"/>
      <c r="C146" s="43"/>
      <c r="D146" s="44"/>
      <c r="E146" s="37"/>
      <c r="F146" s="37"/>
      <c r="G146" s="37"/>
      <c r="I146" s="8"/>
    </row>
    <row r="147" spans="1:9" s="3" customFormat="1" ht="70.5" customHeight="1" x14ac:dyDescent="0.2">
      <c r="A147" s="46" t="s">
        <v>74</v>
      </c>
      <c r="B147" s="69" t="s">
        <v>102</v>
      </c>
      <c r="C147" s="43" t="s">
        <v>19</v>
      </c>
      <c r="D147" s="44">
        <v>100</v>
      </c>
      <c r="E147" s="36"/>
      <c r="F147" s="37"/>
      <c r="G147" s="36">
        <f t="shared" si="15"/>
        <v>0</v>
      </c>
      <c r="I147" s="8"/>
    </row>
    <row r="148" spans="1:9" s="3" customFormat="1" ht="10.5" customHeight="1" x14ac:dyDescent="0.2">
      <c r="A148" s="46"/>
      <c r="B148" s="68"/>
      <c r="C148" s="43"/>
      <c r="D148" s="44"/>
      <c r="E148" s="37"/>
      <c r="F148" s="37"/>
      <c r="G148" s="37"/>
      <c r="I148" s="8"/>
    </row>
    <row r="149" spans="1:9" s="3" customFormat="1" ht="78.75" customHeight="1" x14ac:dyDescent="0.2">
      <c r="A149" s="46" t="s">
        <v>75</v>
      </c>
      <c r="B149" s="58" t="s">
        <v>153</v>
      </c>
      <c r="C149" s="43" t="s">
        <v>25</v>
      </c>
      <c r="D149" s="44">
        <v>500</v>
      </c>
      <c r="E149" s="36"/>
      <c r="F149" s="37"/>
      <c r="G149" s="36">
        <f t="shared" ref="G149" si="16">D149*E149</f>
        <v>0</v>
      </c>
      <c r="I149" s="8"/>
    </row>
    <row r="150" spans="1:9" s="3" customFormat="1" ht="18" customHeight="1" thickBot="1" x14ac:dyDescent="0.25">
      <c r="A150" s="46"/>
      <c r="B150" s="38"/>
      <c r="C150" s="39"/>
      <c r="D150" s="40"/>
      <c r="E150" s="41"/>
      <c r="F150" s="41"/>
      <c r="G150" s="41"/>
      <c r="I150" s="8"/>
    </row>
    <row r="151" spans="1:9" s="3" customFormat="1" ht="29.25" customHeight="1" thickTop="1" x14ac:dyDescent="0.2">
      <c r="A151" s="28" t="s">
        <v>57</v>
      </c>
      <c r="B151" s="54" t="s">
        <v>76</v>
      </c>
      <c r="C151" s="43"/>
      <c r="D151" s="44"/>
      <c r="E151" s="37"/>
      <c r="F151" s="37"/>
      <c r="G151" s="36">
        <f>SUM(G119:G150)</f>
        <v>0</v>
      </c>
      <c r="I151" s="8"/>
    </row>
    <row r="152" spans="1:9" s="3" customFormat="1" ht="7.5" customHeight="1" x14ac:dyDescent="0.2">
      <c r="A152" s="46"/>
      <c r="B152" s="68"/>
      <c r="C152" s="43"/>
      <c r="D152" s="44"/>
      <c r="E152" s="37"/>
      <c r="F152" s="37"/>
      <c r="G152" s="37"/>
      <c r="I152" s="8"/>
    </row>
    <row r="153" spans="1:9" s="10" customFormat="1" ht="18" customHeight="1" x14ac:dyDescent="0.25">
      <c r="A153" s="28"/>
      <c r="B153" s="68"/>
      <c r="C153" s="52"/>
      <c r="D153" s="31"/>
      <c r="E153" s="49"/>
      <c r="F153" s="49"/>
      <c r="G153" s="32"/>
      <c r="I153" s="11"/>
    </row>
    <row r="154" spans="1:9" s="3" customFormat="1" ht="38.25" customHeight="1" x14ac:dyDescent="0.2">
      <c r="A154" s="28" t="s">
        <v>57</v>
      </c>
      <c r="B154" s="51" t="s">
        <v>18</v>
      </c>
      <c r="C154" s="43"/>
      <c r="D154" s="44"/>
      <c r="E154" s="37"/>
      <c r="F154" s="37"/>
      <c r="G154" s="37"/>
      <c r="I154" s="8"/>
    </row>
    <row r="155" spans="1:9" s="3" customFormat="1" ht="9.75" customHeight="1" x14ac:dyDescent="0.2">
      <c r="A155" s="46"/>
      <c r="B155" s="58"/>
      <c r="C155" s="43"/>
      <c r="D155" s="44"/>
      <c r="E155" s="37"/>
      <c r="F155" s="37"/>
      <c r="G155" s="37"/>
      <c r="I155" s="8"/>
    </row>
    <row r="156" spans="1:9" s="3" customFormat="1" ht="83.25" customHeight="1" x14ac:dyDescent="0.2">
      <c r="A156" s="46" t="s">
        <v>77</v>
      </c>
      <c r="B156" s="58" t="s">
        <v>158</v>
      </c>
      <c r="C156" s="43" t="s">
        <v>22</v>
      </c>
      <c r="D156" s="44">
        <v>6</v>
      </c>
      <c r="E156" s="36"/>
      <c r="F156" s="37"/>
      <c r="G156" s="36">
        <f t="shared" ref="G156:G162" si="17">D156*E156</f>
        <v>0</v>
      </c>
      <c r="I156" s="8"/>
    </row>
    <row r="157" spans="1:9" s="3" customFormat="1" ht="8.25" customHeight="1" x14ac:dyDescent="0.2">
      <c r="A157" s="46"/>
      <c r="B157" s="47"/>
      <c r="C157" s="43"/>
      <c r="D157" s="44"/>
      <c r="E157" s="37"/>
      <c r="F157" s="37"/>
      <c r="G157" s="37"/>
      <c r="I157" s="8"/>
    </row>
    <row r="158" spans="1:9" s="3" customFormat="1" ht="106.5" customHeight="1" x14ac:dyDescent="0.2">
      <c r="A158" s="46" t="s">
        <v>78</v>
      </c>
      <c r="B158" s="58" t="s">
        <v>157</v>
      </c>
      <c r="C158" s="43" t="s">
        <v>22</v>
      </c>
      <c r="D158" s="44">
        <v>6</v>
      </c>
      <c r="E158" s="36"/>
      <c r="F158" s="37"/>
      <c r="G158" s="36">
        <f t="shared" si="17"/>
        <v>0</v>
      </c>
      <c r="I158" s="8"/>
    </row>
    <row r="159" spans="1:9" s="3" customFormat="1" ht="210.75" x14ac:dyDescent="0.2">
      <c r="A159" s="46" t="s">
        <v>79</v>
      </c>
      <c r="B159" s="58" t="s">
        <v>154</v>
      </c>
      <c r="C159" s="43" t="s">
        <v>15</v>
      </c>
      <c r="D159" s="44">
        <v>134</v>
      </c>
      <c r="E159" s="36"/>
      <c r="F159" s="37"/>
      <c r="G159" s="36">
        <f t="shared" si="17"/>
        <v>0</v>
      </c>
      <c r="I159" s="8"/>
    </row>
    <row r="160" spans="1:9" s="3" customFormat="1" ht="188.25" customHeight="1" x14ac:dyDescent="0.2">
      <c r="A160" s="46" t="s">
        <v>80</v>
      </c>
      <c r="B160" s="58" t="s">
        <v>155</v>
      </c>
      <c r="C160" s="34" t="s">
        <v>12</v>
      </c>
      <c r="D160" s="35">
        <v>1</v>
      </c>
      <c r="E160" s="116"/>
      <c r="F160" s="37"/>
      <c r="G160" s="36">
        <f>D160*E160</f>
        <v>0</v>
      </c>
      <c r="I160" s="36"/>
    </row>
    <row r="161" spans="1:9" s="3" customFormat="1" ht="19.5" customHeight="1" x14ac:dyDescent="0.2">
      <c r="A161" s="46"/>
      <c r="B161" s="72"/>
      <c r="C161" s="43"/>
      <c r="D161" s="44"/>
      <c r="E161" s="37"/>
      <c r="F161" s="37"/>
      <c r="G161" s="37"/>
      <c r="I161" s="97"/>
    </row>
    <row r="162" spans="1:9" s="3" customFormat="1" ht="139.5" customHeight="1" x14ac:dyDescent="0.2">
      <c r="A162" s="46" t="s">
        <v>81</v>
      </c>
      <c r="B162" s="58" t="s">
        <v>156</v>
      </c>
      <c r="C162" s="34" t="s">
        <v>12</v>
      </c>
      <c r="D162" s="35">
        <v>1</v>
      </c>
      <c r="E162" s="36"/>
      <c r="F162" s="37"/>
      <c r="G162" s="36">
        <f t="shared" si="17"/>
        <v>0</v>
      </c>
      <c r="I162" s="97"/>
    </row>
    <row r="163" spans="1:9" s="3" customFormat="1" ht="18" customHeight="1" thickBot="1" x14ac:dyDescent="0.25">
      <c r="A163" s="46"/>
      <c r="B163" s="38"/>
      <c r="C163" s="39"/>
      <c r="D163" s="40"/>
      <c r="E163" s="41"/>
      <c r="F163" s="41"/>
      <c r="G163" s="41"/>
      <c r="I163" s="98"/>
    </row>
    <row r="164" spans="1:9" s="3" customFormat="1" ht="29.25" customHeight="1" thickTop="1" x14ac:dyDescent="0.2">
      <c r="A164" s="28" t="s">
        <v>82</v>
      </c>
      <c r="B164" s="54" t="s">
        <v>83</v>
      </c>
      <c r="C164" s="43"/>
      <c r="D164" s="44"/>
      <c r="E164" s="37"/>
      <c r="F164" s="37"/>
      <c r="G164" s="36">
        <f>SUM(G156:G163)</f>
        <v>0</v>
      </c>
    </row>
    <row r="165" spans="1:9" s="3" customFormat="1" ht="18.75" customHeight="1" x14ac:dyDescent="0.2">
      <c r="A165" s="28"/>
      <c r="B165" s="54"/>
      <c r="C165" s="43"/>
      <c r="D165" s="44"/>
      <c r="E165" s="37"/>
      <c r="F165" s="37"/>
      <c r="G165" s="37"/>
      <c r="I165" s="8"/>
    </row>
    <row r="166" spans="1:9" s="3" customFormat="1" ht="29.25" customHeight="1" x14ac:dyDescent="0.2">
      <c r="A166" s="28"/>
      <c r="B166" s="54"/>
      <c r="C166" s="43"/>
      <c r="D166" s="44"/>
      <c r="E166" s="37"/>
      <c r="F166" s="37"/>
      <c r="G166" s="37"/>
      <c r="I166" s="8"/>
    </row>
    <row r="167" spans="1:9" s="3" customFormat="1" ht="39.75" customHeight="1" x14ac:dyDescent="0.2">
      <c r="A167" s="28"/>
      <c r="B167" s="126" t="s">
        <v>86</v>
      </c>
      <c r="C167" s="126"/>
      <c r="D167" s="126"/>
      <c r="E167" s="126"/>
      <c r="F167" s="126"/>
      <c r="G167" s="126"/>
      <c r="I167" s="8"/>
    </row>
    <row r="168" spans="1:9" s="3" customFormat="1" ht="17.25" customHeight="1" x14ac:dyDescent="0.2">
      <c r="A168" s="28"/>
      <c r="B168" s="54"/>
      <c r="C168" s="43"/>
      <c r="D168" s="44"/>
      <c r="E168" s="37"/>
      <c r="F168" s="37"/>
      <c r="G168" s="37"/>
      <c r="I168" s="8"/>
    </row>
    <row r="169" spans="1:9" s="3" customFormat="1" ht="29.25" customHeight="1" x14ac:dyDescent="0.25">
      <c r="A169" s="60" t="s">
        <v>2</v>
      </c>
      <c r="B169" s="61" t="s">
        <v>84</v>
      </c>
      <c r="C169" s="43"/>
      <c r="D169" s="44"/>
      <c r="E169" s="37"/>
      <c r="F169" s="37"/>
      <c r="G169" s="36">
        <f>G40</f>
        <v>0</v>
      </c>
      <c r="I169" s="8"/>
    </row>
    <row r="170" spans="1:9" s="3" customFormat="1" ht="29.25" customHeight="1" x14ac:dyDescent="0.25">
      <c r="A170" s="60" t="s">
        <v>4</v>
      </c>
      <c r="B170" s="61" t="s">
        <v>13</v>
      </c>
      <c r="C170" s="43"/>
      <c r="D170" s="44"/>
      <c r="E170" s="37"/>
      <c r="F170" s="37"/>
      <c r="G170" s="36">
        <f>G63</f>
        <v>0</v>
      </c>
      <c r="I170" s="8"/>
    </row>
    <row r="171" spans="1:9" s="3" customFormat="1" ht="29.25" customHeight="1" x14ac:dyDescent="0.25">
      <c r="A171" s="60" t="s">
        <v>48</v>
      </c>
      <c r="B171" s="52" t="s">
        <v>14</v>
      </c>
      <c r="C171" s="43"/>
      <c r="D171" s="44"/>
      <c r="E171" s="37"/>
      <c r="F171" s="37"/>
      <c r="G171" s="36">
        <f>G82</f>
        <v>0</v>
      </c>
      <c r="I171" s="8"/>
    </row>
    <row r="172" spans="1:9" s="3" customFormat="1" ht="29.25" customHeight="1" x14ac:dyDescent="0.25">
      <c r="A172" s="60" t="s">
        <v>55</v>
      </c>
      <c r="B172" s="52" t="s">
        <v>56</v>
      </c>
      <c r="C172" s="43"/>
      <c r="D172" s="44"/>
      <c r="E172" s="37"/>
      <c r="F172" s="37"/>
      <c r="G172" s="36">
        <f>G116</f>
        <v>0</v>
      </c>
      <c r="I172" s="8"/>
    </row>
    <row r="173" spans="1:9" s="3" customFormat="1" ht="29.25" customHeight="1" x14ac:dyDescent="0.25">
      <c r="A173" s="60" t="s">
        <v>57</v>
      </c>
      <c r="B173" s="52" t="s">
        <v>58</v>
      </c>
      <c r="C173" s="43"/>
      <c r="D173" s="44"/>
      <c r="E173" s="37"/>
      <c r="F173" s="37"/>
      <c r="G173" s="36">
        <f>G151</f>
        <v>0</v>
      </c>
      <c r="I173" s="8"/>
    </row>
    <row r="174" spans="1:9" s="3" customFormat="1" ht="29.25" customHeight="1" x14ac:dyDescent="0.25">
      <c r="A174" s="60" t="s">
        <v>85</v>
      </c>
      <c r="B174" s="52" t="s">
        <v>18</v>
      </c>
      <c r="C174" s="43"/>
      <c r="D174" s="44"/>
      <c r="E174" s="37"/>
      <c r="F174" s="37"/>
      <c r="G174" s="36">
        <f>G164</f>
        <v>0</v>
      </c>
      <c r="I174" s="8"/>
    </row>
    <row r="175" spans="1:9" s="3" customFormat="1" ht="13.5" customHeight="1" thickBot="1" x14ac:dyDescent="0.25">
      <c r="A175" s="28"/>
      <c r="B175" s="59"/>
      <c r="C175" s="39"/>
      <c r="D175" s="40"/>
      <c r="E175" s="41"/>
      <c r="F175" s="41"/>
      <c r="G175" s="41"/>
      <c r="I175" s="8"/>
    </row>
    <row r="176" spans="1:9" s="3" customFormat="1" ht="34.5" customHeight="1" thickTop="1" x14ac:dyDescent="0.25">
      <c r="A176" s="60"/>
      <c r="B176" s="121" t="s">
        <v>87</v>
      </c>
      <c r="C176" s="121"/>
      <c r="D176" s="44"/>
      <c r="E176" s="37"/>
      <c r="F176" s="37"/>
      <c r="G176" s="36">
        <f>SUM(G169:G175)</f>
        <v>0</v>
      </c>
      <c r="I176" s="8"/>
    </row>
    <row r="177" spans="1:9" s="3" customFormat="1" ht="27.75" customHeight="1" thickBot="1" x14ac:dyDescent="0.25">
      <c r="A177" s="46"/>
      <c r="B177" s="38"/>
      <c r="C177" s="39"/>
      <c r="D177" s="40"/>
      <c r="E177" s="41"/>
      <c r="F177" s="41"/>
      <c r="G177" s="41"/>
      <c r="I177" s="8"/>
    </row>
    <row r="178" spans="1:9" ht="46.5" customHeight="1" thickTop="1" x14ac:dyDescent="0.25">
      <c r="B178" s="121" t="s">
        <v>103</v>
      </c>
      <c r="C178" s="121"/>
      <c r="G178" s="104">
        <f>G176*0.25</f>
        <v>0</v>
      </c>
    </row>
    <row r="179" spans="1:9" ht="46.5" customHeight="1" x14ac:dyDescent="0.25">
      <c r="B179" s="121" t="s">
        <v>104</v>
      </c>
      <c r="C179" s="121"/>
      <c r="G179" s="105">
        <f>G176+G178</f>
        <v>0</v>
      </c>
    </row>
    <row r="180" spans="1:9" ht="9.75" customHeight="1" thickBot="1" x14ac:dyDescent="0.25">
      <c r="B180" s="106"/>
      <c r="C180" s="107"/>
      <c r="D180" s="108"/>
      <c r="E180" s="109"/>
      <c r="F180" s="109"/>
      <c r="G180" s="109"/>
    </row>
    <row r="181" spans="1:9" ht="46.5" customHeight="1" thickTop="1" x14ac:dyDescent="0.2"/>
    <row r="182" spans="1:9" ht="46.5" customHeight="1" x14ac:dyDescent="0.2"/>
    <row r="183" spans="1:9" ht="46.5" customHeight="1" x14ac:dyDescent="0.2"/>
    <row r="184" spans="1:9" ht="46.5" customHeight="1" x14ac:dyDescent="0.2"/>
    <row r="185" spans="1:9" ht="15.75" customHeight="1" x14ac:dyDescent="0.2"/>
    <row r="186" spans="1:9" ht="32.25" customHeight="1" x14ac:dyDescent="0.2"/>
    <row r="187" spans="1:9" ht="32.25" customHeight="1" x14ac:dyDescent="0.2"/>
    <row r="188" spans="1:9" ht="32.25" customHeight="1" x14ac:dyDescent="0.2">
      <c r="B188" s="134" t="s">
        <v>88</v>
      </c>
      <c r="C188" s="134"/>
      <c r="D188" s="134"/>
      <c r="E188" s="134"/>
      <c r="F188" s="134"/>
      <c r="G188" s="134"/>
    </row>
    <row r="189" spans="1:9" ht="32.25" customHeight="1" x14ac:dyDescent="0.2"/>
    <row r="190" spans="1:9" ht="32.25" customHeight="1" x14ac:dyDescent="0.25">
      <c r="A190" s="78" t="s">
        <v>0</v>
      </c>
      <c r="B190" s="121" t="s">
        <v>91</v>
      </c>
      <c r="C190" s="121"/>
      <c r="G190" s="100"/>
    </row>
    <row r="191" spans="1:9" ht="32.25" customHeight="1" x14ac:dyDescent="0.25">
      <c r="A191" s="78" t="s">
        <v>1</v>
      </c>
      <c r="B191" s="121" t="s">
        <v>92</v>
      </c>
      <c r="C191" s="121"/>
      <c r="G191" s="101">
        <f>G176</f>
        <v>0</v>
      </c>
    </row>
    <row r="192" spans="1:9" ht="16.5" customHeight="1" thickBot="1" x14ac:dyDescent="0.3">
      <c r="B192" s="80"/>
      <c r="C192" s="81"/>
      <c r="D192" s="82"/>
      <c r="E192" s="79"/>
      <c r="F192" s="79"/>
      <c r="G192" s="102"/>
    </row>
    <row r="193" spans="2:7" ht="14.25" customHeight="1" thickTop="1" x14ac:dyDescent="0.25">
      <c r="G193" s="101"/>
    </row>
    <row r="194" spans="2:7" ht="32.25" customHeight="1" x14ac:dyDescent="0.25">
      <c r="B194" s="122" t="s">
        <v>16</v>
      </c>
      <c r="C194" s="122"/>
      <c r="D194" s="84"/>
      <c r="E194" s="83"/>
      <c r="F194" s="83"/>
      <c r="G194" s="100">
        <f>G190+G191</f>
        <v>0</v>
      </c>
    </row>
    <row r="195" spans="2:7" ht="32.25" customHeight="1" x14ac:dyDescent="0.25">
      <c r="B195" s="123" t="s">
        <v>89</v>
      </c>
      <c r="C195" s="123"/>
      <c r="D195" s="85"/>
      <c r="E195" s="86"/>
      <c r="F195" s="86"/>
      <c r="G195" s="103">
        <f>G194*0.25</f>
        <v>0</v>
      </c>
    </row>
    <row r="196" spans="2:7" ht="41.25" customHeight="1" thickBot="1" x14ac:dyDescent="0.3">
      <c r="B196" s="121" t="s">
        <v>90</v>
      </c>
      <c r="C196" s="121"/>
      <c r="G196" s="101">
        <f>G194+G195</f>
        <v>0</v>
      </c>
    </row>
    <row r="197" spans="2:7" ht="15.75" customHeight="1" x14ac:dyDescent="0.2">
      <c r="B197" s="87"/>
      <c r="C197" s="88"/>
      <c r="D197" s="89"/>
      <c r="E197" s="90"/>
      <c r="F197" s="90"/>
      <c r="G197" s="90"/>
    </row>
    <row r="198" spans="2:7" ht="15.75" customHeight="1" x14ac:dyDescent="0.2"/>
    <row r="199" spans="2:7" ht="15.75" customHeight="1" x14ac:dyDescent="0.2"/>
    <row r="200" spans="2:7" ht="15.75" customHeight="1" x14ac:dyDescent="0.2"/>
    <row r="201" spans="2:7" ht="15.75" customHeight="1" x14ac:dyDescent="0.2"/>
    <row r="202" spans="2:7" ht="15.75" customHeight="1" x14ac:dyDescent="0.2"/>
    <row r="203" spans="2:7" ht="15.75" customHeight="1" x14ac:dyDescent="0.2"/>
    <row r="204" spans="2:7" ht="15.75" customHeight="1" x14ac:dyDescent="0.2"/>
    <row r="205" spans="2:7" ht="15.75" customHeight="1" x14ac:dyDescent="0.2"/>
    <row r="206" spans="2:7" ht="27" customHeight="1" x14ac:dyDescent="0.2">
      <c r="E206" s="128" t="s">
        <v>94</v>
      </c>
      <c r="F206" s="128"/>
      <c r="G206" s="128"/>
    </row>
    <row r="207" spans="2:7" ht="15.75" customHeight="1" x14ac:dyDescent="0.2"/>
    <row r="208" spans="2:7" ht="24" customHeight="1" x14ac:dyDescent="0.2">
      <c r="B208" s="91" t="s">
        <v>93</v>
      </c>
      <c r="D208" s="94"/>
      <c r="E208" s="92"/>
      <c r="F208" s="93"/>
      <c r="G208" s="93"/>
    </row>
    <row r="209" spans="5:5" ht="15.75" customHeight="1" x14ac:dyDescent="0.2">
      <c r="E209" s="93"/>
    </row>
    <row r="210" spans="5:5" ht="15.75" customHeight="1" x14ac:dyDescent="0.2"/>
    <row r="211" spans="5:5" ht="15.75" customHeight="1" x14ac:dyDescent="0.2"/>
    <row r="212" spans="5:5" ht="15.75" customHeight="1" x14ac:dyDescent="0.2"/>
    <row r="213" spans="5:5" ht="15.75" customHeight="1" x14ac:dyDescent="0.2"/>
    <row r="214" spans="5:5" ht="15.75" customHeight="1" x14ac:dyDescent="0.2"/>
    <row r="215" spans="5:5" ht="15.75" customHeight="1" x14ac:dyDescent="0.2"/>
    <row r="216" spans="5:5" ht="15.75" customHeight="1" x14ac:dyDescent="0.2"/>
    <row r="217" spans="5:5" ht="15.75" customHeight="1" x14ac:dyDescent="0.2"/>
    <row r="218" spans="5:5" ht="15.75" customHeight="1" x14ac:dyDescent="0.2"/>
    <row r="219" spans="5:5" ht="15.75" customHeight="1" x14ac:dyDescent="0.2"/>
    <row r="220" spans="5:5" ht="15.75" customHeight="1" x14ac:dyDescent="0.2"/>
    <row r="221" spans="5:5" ht="15.75" customHeight="1" x14ac:dyDescent="0.2"/>
    <row r="222" spans="5:5" ht="15.75" customHeight="1" x14ac:dyDescent="0.2"/>
    <row r="223" spans="5:5" ht="15.75" customHeight="1" x14ac:dyDescent="0.2"/>
    <row r="224" spans="5:5"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sheetData>
  <sheetProtection selectLockedCells="1" selectUnlockedCells="1"/>
  <mergeCells count="25">
    <mergeCell ref="A2:B2"/>
    <mergeCell ref="B196:C196"/>
    <mergeCell ref="E206:G206"/>
    <mergeCell ref="A8:G8"/>
    <mergeCell ref="A9:G9"/>
    <mergeCell ref="A10:G10"/>
    <mergeCell ref="A11:G11"/>
    <mergeCell ref="A12:G12"/>
    <mergeCell ref="A13:G13"/>
    <mergeCell ref="A16:G16"/>
    <mergeCell ref="A17:G17"/>
    <mergeCell ref="A14:G14"/>
    <mergeCell ref="A15:G15"/>
    <mergeCell ref="A18:G18"/>
    <mergeCell ref="B188:G188"/>
    <mergeCell ref="B190:C190"/>
    <mergeCell ref="B191:C191"/>
    <mergeCell ref="B194:C194"/>
    <mergeCell ref="B195:C195"/>
    <mergeCell ref="H143:I143"/>
    <mergeCell ref="B6:G6"/>
    <mergeCell ref="B176:C176"/>
    <mergeCell ref="B167:G167"/>
    <mergeCell ref="B178:C178"/>
    <mergeCell ref="B179:C179"/>
  </mergeCells>
  <phoneticPr fontId="2" type="noConversion"/>
  <printOptions horizontalCentered="1"/>
  <pageMargins left="0.82677165354330717" right="0.59055118110236227" top="0.39370078740157483" bottom="0.59055118110236227" header="0.39370078740157483" footer="0.39370078740157483"/>
  <pageSetup paperSize="9" scale="68" fitToHeight="0" orientation="portrait" r:id="rId1"/>
  <headerFooter alignWithMargins="0">
    <oddFooter>&amp;L&amp;"Times New Roman,Regular"7. Troškovnik - Vodotoranj&amp;R&amp;"Times New Roman,Regular"&amp;P</oddFooter>
  </headerFooter>
  <rowBreaks count="14" manualBreakCount="14">
    <brk id="12" max="6" man="1"/>
    <brk id="19" max="6" man="1"/>
    <brk id="41" max="6" man="1"/>
    <brk id="56" max="6" man="1"/>
    <brk id="64" max="16383" man="1"/>
    <brk id="73" max="6" man="1"/>
    <brk id="83" max="6" man="1"/>
    <brk id="88" max="6" man="1"/>
    <brk id="117" max="6" man="1"/>
    <brk id="128" max="6" man="1"/>
    <brk id="138" max="6" man="1"/>
    <brk id="152" max="6" man="1"/>
    <brk id="165" max="6" man="1"/>
    <brk id="184" max="6" man="1"/>
  </rowBreaks>
  <colBreaks count="1" manualBreakCount="1">
    <brk id="1" max="170"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1</vt:i4>
      </vt:variant>
      <vt:variant>
        <vt:lpstr>Imenovani rasponi</vt:lpstr>
      </vt:variant>
      <vt:variant>
        <vt:i4>4</vt:i4>
      </vt:variant>
    </vt:vector>
  </HeadingPairs>
  <TitlesOfParts>
    <vt:vector size="5" baseType="lpstr">
      <vt:lpstr>troškovnik</vt:lpstr>
      <vt:lpstr>troškovnik!_Toc315242363</vt:lpstr>
      <vt:lpstr>troškovnik!_Toc42937103</vt:lpstr>
      <vt:lpstr>troškovnik!Ispis_naslova</vt:lpstr>
      <vt:lpstr>troškovnik!Podrucje_ispisa</vt:lpstr>
    </vt:vector>
  </TitlesOfParts>
  <Company>IGH</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Marko Davidovic</dc:creator>
  <cp:lastModifiedBy>Velimir Tuk</cp:lastModifiedBy>
  <cp:lastPrinted>2018-04-11T10:28:29Z</cp:lastPrinted>
  <dcterms:created xsi:type="dcterms:W3CDTF">2008-03-19T14:09:09Z</dcterms:created>
  <dcterms:modified xsi:type="dcterms:W3CDTF">2018-04-17T10:19:29Z</dcterms:modified>
</cp:coreProperties>
</file>